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YouFinance/"/>
    </mc:Choice>
  </mc:AlternateContent>
  <xr:revisionPtr revIDLastSave="473" documentId="8_{14B07341-FE2D-46D8-A4EE-AA34FEB8B330}" xr6:coauthVersionLast="47" xr6:coauthVersionMax="47" xr10:uidLastSave="{A2DF8F94-CD54-4785-A947-59108D7B207E}"/>
  <bookViews>
    <workbookView xWindow="28680" yWindow="-120" windowWidth="29040" windowHeight="15720" xr2:uid="{780BD1E2-144A-4CFB-9D54-1CE13762B60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Q11" i="1" a="1"/>
  <c r="Q11" i="1" s="1"/>
  <c r="B11" i="1" a="1"/>
  <c r="B11" i="1" l="1"/>
  <c r="S10" i="1" l="1"/>
  <c r="T10" i="1"/>
  <c r="U10" i="1"/>
  <c r="V10" i="1"/>
  <c r="W10" i="1"/>
  <c r="R10" i="1"/>
  <c r="O10" i="1"/>
  <c r="K10" i="1"/>
  <c r="L10" i="1"/>
  <c r="M10" i="1"/>
  <c r="N10" i="1"/>
  <c r="J10" i="1"/>
  <c r="C10" i="1" a="1"/>
  <c r="C10" i="1" s="1"/>
  <c r="G11" i="1" a="1"/>
  <c r="D11" i="1" a="1"/>
  <c r="H11" i="1" a="1"/>
  <c r="E11" i="1" a="1"/>
  <c r="F11" i="1" a="1"/>
  <c r="J14" i="1" l="1"/>
  <c r="J24" i="1"/>
  <c r="J34" i="1"/>
  <c r="J44" i="1"/>
  <c r="J54" i="1"/>
  <c r="J21" i="1"/>
  <c r="J31" i="1"/>
  <c r="J41" i="1"/>
  <c r="J51" i="1"/>
  <c r="J61" i="1"/>
  <c r="J43" i="1"/>
  <c r="J48" i="1"/>
  <c r="J39" i="1"/>
  <c r="J30" i="1"/>
  <c r="J35" i="1"/>
  <c r="J26" i="1"/>
  <c r="J17" i="1"/>
  <c r="J22" i="1"/>
  <c r="J57" i="1"/>
  <c r="J13" i="1"/>
  <c r="J18" i="1"/>
  <c r="J53" i="1"/>
  <c r="J58" i="1"/>
  <c r="J62" i="1"/>
  <c r="J49" i="1"/>
  <c r="J40" i="1"/>
  <c r="J45" i="1"/>
  <c r="J36" i="1"/>
  <c r="J27" i="1"/>
  <c r="J32" i="1"/>
  <c r="J23" i="1"/>
  <c r="J28" i="1"/>
  <c r="J19" i="1"/>
  <c r="J59" i="1"/>
  <c r="J63" i="1"/>
  <c r="J15" i="1"/>
  <c r="J50" i="1"/>
  <c r="J55" i="1"/>
  <c r="J60" i="1"/>
  <c r="J47" i="1"/>
  <c r="J37" i="1"/>
  <c r="J38" i="1"/>
  <c r="J25" i="1"/>
  <c r="J52" i="1"/>
  <c r="J42" i="1"/>
  <c r="J29" i="1"/>
  <c r="J16" i="1"/>
  <c r="J56" i="1"/>
  <c r="J46" i="1"/>
  <c r="J33" i="1"/>
  <c r="J20" i="1"/>
  <c r="K17" i="1"/>
  <c r="K27" i="1"/>
  <c r="K37" i="1"/>
  <c r="K47" i="1"/>
  <c r="K57" i="1"/>
  <c r="K14" i="1"/>
  <c r="K24" i="1"/>
  <c r="K34" i="1"/>
  <c r="K44" i="1"/>
  <c r="K54" i="1"/>
  <c r="K21" i="1"/>
  <c r="K31" i="1"/>
  <c r="K41" i="1"/>
  <c r="K51" i="1"/>
  <c r="K52" i="1"/>
  <c r="K61" i="1"/>
  <c r="K43" i="1"/>
  <c r="K48" i="1"/>
  <c r="K39" i="1"/>
  <c r="K30" i="1"/>
  <c r="K35" i="1"/>
  <c r="K26" i="1"/>
  <c r="K22" i="1"/>
  <c r="K13" i="1"/>
  <c r="K18" i="1"/>
  <c r="K53" i="1"/>
  <c r="K58" i="1"/>
  <c r="K62" i="1"/>
  <c r="K49" i="1"/>
  <c r="K40" i="1"/>
  <c r="K45" i="1"/>
  <c r="K36" i="1"/>
  <c r="K32" i="1"/>
  <c r="K23" i="1"/>
  <c r="K28" i="1"/>
  <c r="K19" i="1"/>
  <c r="K59" i="1"/>
  <c r="K63" i="1"/>
  <c r="K15" i="1"/>
  <c r="K60" i="1"/>
  <c r="K50" i="1"/>
  <c r="K38" i="1"/>
  <c r="K25" i="1"/>
  <c r="K55" i="1"/>
  <c r="K42" i="1"/>
  <c r="K29" i="1"/>
  <c r="K16" i="1"/>
  <c r="K56" i="1"/>
  <c r="K46" i="1"/>
  <c r="K33" i="1"/>
  <c r="K20" i="1"/>
  <c r="L17" i="1"/>
  <c r="L27" i="1"/>
  <c r="L37" i="1"/>
  <c r="L47" i="1"/>
  <c r="L57" i="1"/>
  <c r="L14" i="1"/>
  <c r="L24" i="1"/>
  <c r="L34" i="1"/>
  <c r="L44" i="1"/>
  <c r="L54" i="1"/>
  <c r="L16" i="1"/>
  <c r="L21" i="1"/>
  <c r="L56" i="1"/>
  <c r="L52" i="1"/>
  <c r="L61" i="1"/>
  <c r="L43" i="1"/>
  <c r="L48" i="1"/>
  <c r="L39" i="1"/>
  <c r="L30" i="1"/>
  <c r="L35" i="1"/>
  <c r="L26" i="1"/>
  <c r="L31" i="1"/>
  <c r="L22" i="1"/>
  <c r="L13" i="1"/>
  <c r="L18" i="1"/>
  <c r="L53" i="1"/>
  <c r="L58" i="1"/>
  <c r="L62" i="1"/>
  <c r="L49" i="1"/>
  <c r="L40" i="1"/>
  <c r="L45" i="1"/>
  <c r="L36" i="1"/>
  <c r="L41" i="1"/>
  <c r="L32" i="1"/>
  <c r="L23" i="1"/>
  <c r="L28" i="1"/>
  <c r="L19" i="1"/>
  <c r="L20" i="1"/>
  <c r="L60" i="1"/>
  <c r="L50" i="1"/>
  <c r="L63" i="1"/>
  <c r="L51" i="1"/>
  <c r="L38" i="1"/>
  <c r="L25" i="1"/>
  <c r="L15" i="1"/>
  <c r="L55" i="1"/>
  <c r="L42" i="1"/>
  <c r="L29" i="1"/>
  <c r="L59" i="1"/>
  <c r="L46" i="1"/>
  <c r="L33" i="1"/>
  <c r="M20" i="1"/>
  <c r="M30" i="1"/>
  <c r="M40" i="1"/>
  <c r="M50" i="1"/>
  <c r="M60" i="1"/>
  <c r="M17" i="1"/>
  <c r="M27" i="1"/>
  <c r="M37" i="1"/>
  <c r="M47" i="1"/>
  <c r="M57" i="1"/>
  <c r="M14" i="1"/>
  <c r="M24" i="1"/>
  <c r="M34" i="1"/>
  <c r="M44" i="1"/>
  <c r="M54" i="1"/>
  <c r="M25" i="1"/>
  <c r="M16" i="1"/>
  <c r="M21" i="1"/>
  <c r="M56" i="1"/>
  <c r="M52" i="1"/>
  <c r="M61" i="1"/>
  <c r="M43" i="1"/>
  <c r="M48" i="1"/>
  <c r="M39" i="1"/>
  <c r="M35" i="1"/>
  <c r="M26" i="1"/>
  <c r="M31" i="1"/>
  <c r="M22" i="1"/>
  <c r="M13" i="1"/>
  <c r="M18" i="1"/>
  <c r="M53" i="1"/>
  <c r="M58" i="1"/>
  <c r="M62" i="1"/>
  <c r="M49" i="1"/>
  <c r="M45" i="1"/>
  <c r="M36" i="1"/>
  <c r="M41" i="1"/>
  <c r="M32" i="1"/>
  <c r="M23" i="1"/>
  <c r="M63" i="1"/>
  <c r="M51" i="1"/>
  <c r="M38" i="1"/>
  <c r="M28" i="1"/>
  <c r="M15" i="1"/>
  <c r="M55" i="1"/>
  <c r="M42" i="1"/>
  <c r="M29" i="1"/>
  <c r="M19" i="1"/>
  <c r="M59" i="1"/>
  <c r="M46" i="1"/>
  <c r="M33" i="1"/>
  <c r="N20" i="1"/>
  <c r="N30" i="1"/>
  <c r="N40" i="1"/>
  <c r="N50" i="1"/>
  <c r="N60" i="1"/>
  <c r="N17" i="1"/>
  <c r="N27" i="1"/>
  <c r="N37" i="1"/>
  <c r="N47" i="1"/>
  <c r="N57" i="1"/>
  <c r="N29" i="1"/>
  <c r="N34" i="1"/>
  <c r="N25" i="1"/>
  <c r="N16" i="1"/>
  <c r="N21" i="1"/>
  <c r="N56" i="1"/>
  <c r="N52" i="1"/>
  <c r="N61" i="1"/>
  <c r="N43" i="1"/>
  <c r="N48" i="1"/>
  <c r="N39" i="1"/>
  <c r="N44" i="1"/>
  <c r="N35" i="1"/>
  <c r="N26" i="1"/>
  <c r="N31" i="1"/>
  <c r="N22" i="1"/>
  <c r="N13" i="1"/>
  <c r="N18" i="1"/>
  <c r="N53" i="1"/>
  <c r="N58" i="1"/>
  <c r="N62" i="1"/>
  <c r="N14" i="1"/>
  <c r="N49" i="1"/>
  <c r="N54" i="1"/>
  <c r="N45" i="1"/>
  <c r="N36" i="1"/>
  <c r="N41" i="1"/>
  <c r="N33" i="1"/>
  <c r="N23" i="1"/>
  <c r="N24" i="1"/>
  <c r="N63" i="1"/>
  <c r="N51" i="1"/>
  <c r="N38" i="1"/>
  <c r="N28" i="1"/>
  <c r="N15" i="1"/>
  <c r="N55" i="1"/>
  <c r="N42" i="1"/>
  <c r="N32" i="1"/>
  <c r="N19" i="1"/>
  <c r="N59" i="1"/>
  <c r="N46" i="1"/>
  <c r="O13" i="1"/>
  <c r="O23" i="1"/>
  <c r="O33" i="1"/>
  <c r="O43" i="1"/>
  <c r="O53" i="1"/>
  <c r="O63" i="1"/>
  <c r="O20" i="1"/>
  <c r="O30" i="1"/>
  <c r="O40" i="1"/>
  <c r="O50" i="1"/>
  <c r="O60" i="1"/>
  <c r="O17" i="1"/>
  <c r="O27" i="1"/>
  <c r="O37" i="1"/>
  <c r="O47" i="1"/>
  <c r="O57" i="1"/>
  <c r="O38" i="1"/>
  <c r="O29" i="1"/>
  <c r="O34" i="1"/>
  <c r="O25" i="1"/>
  <c r="O16" i="1"/>
  <c r="O21" i="1"/>
  <c r="O56" i="1"/>
  <c r="O52" i="1"/>
  <c r="O61" i="1"/>
  <c r="O48" i="1"/>
  <c r="O39" i="1"/>
  <c r="O44" i="1"/>
  <c r="O35" i="1"/>
  <c r="O26" i="1"/>
  <c r="O31" i="1"/>
  <c r="O22" i="1"/>
  <c r="O18" i="1"/>
  <c r="O58" i="1"/>
  <c r="O62" i="1"/>
  <c r="O14" i="1"/>
  <c r="O49" i="1"/>
  <c r="O54" i="1"/>
  <c r="O45" i="1"/>
  <c r="O46" i="1"/>
  <c r="O36" i="1"/>
  <c r="O24" i="1"/>
  <c r="O51" i="1"/>
  <c r="O41" i="1"/>
  <c r="O28" i="1"/>
  <c r="O15" i="1"/>
  <c r="O55" i="1"/>
  <c r="O42" i="1"/>
  <c r="O32" i="1"/>
  <c r="O19" i="1"/>
  <c r="O59" i="1"/>
  <c r="H11" i="1"/>
  <c r="O12" i="1" s="1"/>
  <c r="G11" i="1"/>
  <c r="N12" i="1" s="1"/>
  <c r="F11" i="1"/>
  <c r="M12" i="1" s="1"/>
  <c r="E11" i="1"/>
  <c r="L12" i="1" s="1"/>
  <c r="D11" i="1"/>
  <c r="K12" i="1" s="1"/>
  <c r="R12" i="1" l="1"/>
  <c r="S12" i="1"/>
  <c r="T12" i="1"/>
  <c r="U12" i="1"/>
  <c r="V12" i="1"/>
  <c r="W12" i="1"/>
  <c r="V13" i="1"/>
  <c r="R13" i="1"/>
  <c r="W13" i="1"/>
  <c r="S13" i="1"/>
  <c r="T13" i="1"/>
  <c r="U13" i="1"/>
  <c r="S14" i="1"/>
  <c r="T14" i="1"/>
  <c r="U14" i="1"/>
  <c r="V14" i="1"/>
  <c r="W14" i="1"/>
  <c r="R14" i="1"/>
  <c r="S15" i="1"/>
  <c r="T15" i="1"/>
  <c r="U15" i="1"/>
  <c r="V15" i="1"/>
  <c r="W15" i="1"/>
  <c r="R15" i="1"/>
  <c r="S16" i="1"/>
  <c r="T16" i="1"/>
  <c r="U16" i="1"/>
  <c r="V16" i="1"/>
  <c r="W16" i="1"/>
  <c r="R16" i="1"/>
  <c r="S11" i="1"/>
  <c r="T11" i="1"/>
  <c r="U11" i="1"/>
  <c r="W11" i="1"/>
  <c r="R11" i="1"/>
  <c r="V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50A30C-8A61-408C-BE8F-534FA89F75A8}" keepAlive="1" name="Query - Table 0" description="Connessione alla query 'Table 0' nella cartella di lavoro." type="5" refreshedVersion="8" background="1" saveData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7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</futureMetadata>
  <cellMetadata count="1">
    <bk>
      <rc t="1" v="0"/>
    </bk>
  </cellMetadata>
  <valueMetadata count="370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</valueMetadata>
</metadata>
</file>

<file path=xl/sharedStrings.xml><?xml version="1.0" encoding="utf-8"?>
<sst xmlns="http://schemas.openxmlformats.org/spreadsheetml/2006/main" count="37" uniqueCount="25">
  <si>
    <t>Data Inizio</t>
  </si>
  <si>
    <t>Data Fine</t>
  </si>
  <si>
    <t>XMIL:SGLD</t>
  </si>
  <si>
    <t>XMIL:MEUD</t>
  </si>
  <si>
    <t>XMIL:VUAA</t>
  </si>
  <si>
    <t>XETR:XMME</t>
  </si>
  <si>
    <t>XETR:36BZ</t>
  </si>
  <si>
    <t>Montly Returns</t>
  </si>
  <si>
    <t>Oro</t>
  </si>
  <si>
    <t>Ticker</t>
  </si>
  <si>
    <t>Amundi Stoxx Europe 600 - UCITS ETF Acc</t>
  </si>
  <si>
    <t>Sigla Breve</t>
  </si>
  <si>
    <t>iShares MSCI China A UCITS ETF</t>
  </si>
  <si>
    <t xml:space="preserve">iShares Core MSCI World UCITS ETF USD    </t>
  </si>
  <si>
    <t>XMIL:SWDA</t>
  </si>
  <si>
    <t>Vanguard S&amp;P 500 UCITS ETF ACC</t>
  </si>
  <si>
    <t>S&amp;P 500</t>
  </si>
  <si>
    <t>Xtrackers MSCI Emerging Markets UCITS ETF 1C</t>
  </si>
  <si>
    <t>Em. Market</t>
  </si>
  <si>
    <t>China</t>
  </si>
  <si>
    <t>World</t>
  </si>
  <si>
    <t>Europe</t>
  </si>
  <si>
    <t xml:space="preserve">Invesco Physical Gold A                                </t>
  </si>
  <si>
    <t>Descrizione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</si>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</sst>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2" fillId="2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connections" Target="connections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7">
  <a r="1" c="53">
    <v t="i">0</v>
    <v t="i">31</v>
    <v t="i">60</v>
    <v t="i">91</v>
    <v t="i">121</v>
    <v t="i">152</v>
    <v t="i">182</v>
    <v t="i">213</v>
    <v t="i">244</v>
    <v t="i">274</v>
    <v t="i">305</v>
    <v t="i">335</v>
    <v t="i">366</v>
    <v t="i">397</v>
    <v t="i">425</v>
    <v t="i">456</v>
    <v t="i">486</v>
    <v t="i">517</v>
    <v t="i">547</v>
    <v t="i">578</v>
    <v t="i">609</v>
    <v t="i">639</v>
    <v t="i">670</v>
    <v t="i">700</v>
    <v t="i">731</v>
    <v t="i">762</v>
    <v t="i">790</v>
    <v t="i">821</v>
    <v t="i">851</v>
    <v t="i">882</v>
    <v t="i">912</v>
    <v t="i">943</v>
    <v t="i">974</v>
    <v t="i">1004</v>
    <v t="i">1035</v>
    <v t="i">1065</v>
    <v t="i">1096</v>
    <v t="i">1127</v>
    <v t="i">1155</v>
    <v t="i">1186</v>
    <v t="i">1216</v>
    <v t="i">1247</v>
    <v t="i">1277</v>
    <v t="i">1308</v>
    <v t="i">1339</v>
    <v t="i">1369</v>
    <v t="i">1400</v>
    <v t="i">1430</v>
    <v t="i">1461</v>
    <v t="i">1492</v>
    <v t="i">1521</v>
    <v t="i">1552</v>
    <v t="i">1582</v>
  </a>
  <a r="1" c="53">
    <v>44.518999999999998</v>
    <v>42.491999999999997</v>
    <v>36.67</v>
    <v>39.643999999999998</v>
    <v>39.222999999999999</v>
    <v>42.06</v>
    <v>43.25</v>
    <v>43.905999999999999</v>
    <v>44.473999999999997</v>
    <v>45.218000000000004</v>
    <v>48.344000000000001</v>
    <v>50.345999999999997</v>
    <v>52.822000000000003</v>
    <v>53.392000000000003</v>
    <v>54.177999999999997</v>
    <v>53.69</v>
    <v>54.287999999999997</v>
    <v>56.05</v>
    <v>52.606000000000002</v>
    <v>53.658000000000001</v>
    <v>52.545999999999999</v>
    <v>53.128</v>
    <v>52.235999999999997</v>
    <v>52.738</v>
    <v>53.207999999999998</v>
    <v>51.118000000000002</v>
    <v>50.304000000000002</v>
    <v>50.238</v>
    <v>48.94</v>
    <v>47.118000000000002</v>
    <v>48.207999999999998</v>
    <v>48.768999999999998</v>
    <v>44.514000000000003</v>
    <v>42.744</v>
    <v>47.09</v>
    <v>44.825000000000003</v>
    <v>48</v>
    <v>45.728000000000002</v>
    <v>46.076999999999998</v>
    <v>44.957000000000001</v>
    <v>44.975000000000001</v>
    <v>46.25</v>
    <v>48.5</v>
    <v>46.206000000000003</v>
    <v>45.984999999999999</v>
    <v>44.076999999999998</v>
    <v>46.241999999999997</v>
    <v>47.466000000000001</v>
    <v>46.384</v>
    <v>48.356000000000002</v>
    <v>49.945999999999998</v>
    <v>50.566000000000003</v>
    <v>51.308</v>
  </a>
  <a r="1" c="53">
    <v>3.6120000000000001</v>
    <v>3.871</v>
    <v>3.6549999999999998</v>
    <v>3.887</v>
    <v>3.754</v>
    <v>4.0970000000000004</v>
    <v>4.4580000000000002</v>
    <v>4.62</v>
    <v>4.5475000000000003</v>
    <v>4.7465000000000002</v>
    <v>4.87</v>
    <v>5.0250000000000004</v>
    <v>5.3490000000000002</v>
    <v>5.3230000000000004</v>
    <v>5.15</v>
    <v>5.202</v>
    <v>5.4489999999999998</v>
    <v>5.54</v>
    <v>5.1790000000000003</v>
    <v>5.234</v>
    <v>5.423</v>
    <v>5.5049999999999999</v>
    <v>5.6429999999999998</v>
    <v>5.6989999999999998</v>
    <v>5.2850000000000001</v>
    <v>5.42</v>
    <v>4.9409999999999998</v>
    <v>4.7060000000000004</v>
    <v>4.7655000000000003</v>
    <v>5.391</v>
    <v>5.13</v>
    <v>4.9904999999999999</v>
    <v>4.6725000000000003</v>
    <v>4.1769999999999996</v>
    <v>4.5880000000000001</v>
    <v>4.4874999999999998</v>
    <v>4.8390000000000004</v>
    <v>4.7084999999999999</v>
    <v>4.5890000000000004</v>
    <v>4.4295</v>
    <v>4.1920000000000002</v>
    <v>4.0884999999999998</v>
    <v>4.3105000000000002</v>
    <v>4.0250000000000004</v>
    <v>4.0609999999999999</v>
    <v>3.89</v>
    <v>3.8285</v>
    <v>3.7189999999999999</v>
    <v>3.4874999999999998</v>
    <v>3.8094999999999999</v>
    <v>3.819</v>
    <v>3.9565000000000001</v>
    <v>3.907</v>
  </a>
  <a r="1" c="53">
    <v>168.18</v>
    <v>153.6</v>
    <v>131.84</v>
    <v>140.06</v>
    <v>144.74</v>
    <v>149.91999999999999</v>
    <v>148.91999999999999</v>
    <v>152.47999999999999</v>
    <v>150.76</v>
    <v>143.28</v>
    <v>163.56</v>
    <v>167.92</v>
    <v>165.84</v>
    <v>170.06</v>
    <v>181.02</v>
    <v>184.82</v>
    <v>190</v>
    <v>193.16</v>
    <v>196.98</v>
    <v>201.15</v>
    <v>195.32</v>
    <v>203.95</v>
    <v>199.24</v>
    <v>209.95</v>
    <v>201.35</v>
    <v>194.82</v>
    <v>197.14</v>
    <v>195.46</v>
    <v>194.06</v>
    <v>178.26</v>
    <v>192.26</v>
    <v>182.7</v>
    <v>170.66</v>
    <v>181.22</v>
    <v>194.16</v>
    <v>187.14</v>
    <v>200.2</v>
    <v>203.65</v>
    <v>203.6</v>
    <v>208.4</v>
    <v>203.3</v>
    <v>208.3</v>
    <v>212.9</v>
    <v>207.15</v>
    <v>204.35</v>
    <v>196.3</v>
    <v>209.45</v>
    <v>217.35</v>
    <v>220.75</v>
    <v>225.05</v>
    <v>234.45</v>
    <v>231.9</v>
    <v>237.7</v>
  </a>
  <a r="1" c="53">
    <v>52.1</v>
    <v>47.3</v>
    <v>42.895000000000003</v>
    <v>47.73</v>
    <v>48.64</v>
    <v>49.195</v>
    <v>49.43</v>
    <v>52.73</v>
    <v>51.9</v>
    <v>50.58</v>
    <v>54.54</v>
    <v>55.07</v>
    <v>55.77</v>
    <v>57.35</v>
    <v>61.57</v>
    <v>63.14</v>
    <v>62.44</v>
    <v>65.959999999999994</v>
    <v>67.55</v>
    <v>69.98</v>
    <v>68.540000000000006</v>
    <v>72.680000000000007</v>
    <v>74.400000000000006</v>
    <v>77.64</v>
    <v>73</v>
    <v>71.53</v>
    <v>75.95</v>
    <v>73.73</v>
    <v>70.77</v>
    <v>66.53</v>
    <v>74.11</v>
    <v>73.099999999999994</v>
    <v>69.239999999999995</v>
    <v>72.47</v>
    <v>71.069999999999993</v>
    <v>66.319999999999993</v>
    <v>69.14</v>
    <v>69.8</v>
    <v>69.95</v>
    <v>70.16</v>
    <v>73.03</v>
    <v>75.98</v>
    <v>77.72</v>
    <v>78.12</v>
    <v>76.44</v>
    <v>74.13</v>
    <v>78.34</v>
    <v>80.98</v>
    <v>84.76</v>
    <v>88.52</v>
    <v>91.74</v>
    <v>89.77</v>
    <v>92.2</v>
  </a>
  <a r="1" c="53">
    <v>56.68</v>
    <v>51.62</v>
    <v>46.15</v>
    <v>50.54</v>
    <v>51.72</v>
    <v>52.71</v>
    <v>52.56</v>
    <v>55.6</v>
    <v>54.93</v>
    <v>53.49</v>
    <v>58.59</v>
    <v>59.68</v>
    <v>60</v>
    <v>61.87</v>
    <v>65.650000000000006</v>
    <v>66.989999999999995</v>
    <v>66.77</v>
    <v>69.900000000000006</v>
    <v>71.23</v>
    <v>73.400000000000006</v>
    <v>71.989999999999995</v>
    <v>75.73</v>
    <v>76.16</v>
    <v>79.34</v>
    <v>75</v>
    <v>73.67</v>
    <v>77.099999999999994</v>
    <v>75.02</v>
    <v>72.5</v>
    <v>67.89</v>
    <v>74.83</v>
    <v>73.37</v>
    <v>69.31</v>
    <v>72.34</v>
    <v>72.55</v>
    <v>68.3</v>
    <v>71.77</v>
    <v>72.239999999999995</v>
    <v>72.36</v>
    <v>72.58</v>
    <v>74.36</v>
    <v>77.19</v>
    <v>78.989999999999995</v>
    <v>78.540000000000006</v>
    <v>77.3</v>
    <v>74.63</v>
    <v>78.97</v>
    <v>81.84</v>
    <v>85.02</v>
    <v>88.17</v>
    <v>91.44</v>
    <v>89.58</v>
    <v>91.52</v>
  </a>
  <a r="1" c="53">
    <v>139</v>
    <v>140.49</v>
    <v>142.1</v>
    <v>150.88</v>
    <v>151.16999999999999</v>
    <v>153.75</v>
    <v>161.97</v>
    <v>159.58000000000001</v>
    <v>156.84</v>
    <v>156.56</v>
    <v>144.31</v>
    <v>148.69999999999999</v>
    <v>148.18</v>
    <v>137.9</v>
    <v>140.62</v>
    <v>142.29</v>
    <v>150.86000000000001</v>
    <v>144.06</v>
    <v>148.81</v>
    <v>148.11000000000001</v>
    <v>147.04</v>
    <v>148.81</v>
    <v>152.37</v>
    <v>154.80000000000001</v>
    <v>155.06</v>
    <v>163.47999999999999</v>
    <v>169.36</v>
    <v>174.93</v>
    <v>165.99</v>
    <v>167.08</v>
    <v>167.29</v>
    <v>165.21</v>
    <v>165.04</v>
    <v>160.15</v>
    <v>164.26</v>
    <v>164.17</v>
    <v>171.48</v>
    <v>166.31</v>
    <v>175.91</v>
    <v>174.1</v>
    <v>178.74</v>
    <v>169.64</v>
    <v>172.57</v>
    <v>172.78</v>
    <v>169.06</v>
    <v>182</v>
    <v>180.47</v>
    <v>180.42</v>
    <v>182.42</v>
    <v>182.43</v>
    <v>198.26</v>
    <v>207.38</v>
    <v>208.68</v>
  </a>
</arrayData>
</file>

<file path=xl/richData/rdrichvalue.xml><?xml version="1.0" encoding="utf-8"?>
<rvData xmlns="http://schemas.microsoft.com/office/spreadsheetml/2017/richdata" count="376">
  <rv s="0">
    <fb>43831</fb>
    <v>0</v>
  </rv>
  <rv s="0">
    <fb>56.68</fb>
    <v>1</v>
  </rv>
  <rv s="0">
    <fb>168.18</fb>
    <v>1</v>
  </rv>
  <rv s="0">
    <fb>3.6120000000000001</fb>
    <v>1</v>
  </rv>
  <rv s="0">
    <fb>52.1</fb>
    <v>1</v>
  </rv>
  <rv s="0">
    <fb>44.518999999999998</fb>
    <v>1</v>
  </rv>
  <rv s="0">
    <fb>139</fb>
    <v>1</v>
  </rv>
  <rv s="0">
    <fb>43862</fb>
    <v>0</v>
  </rv>
  <rv s="0">
    <fb>51.62</fb>
    <v>1</v>
  </rv>
  <rv s="0">
    <fb>153.6</fb>
    <v>1</v>
  </rv>
  <rv s="0">
    <fb>3.871</fb>
    <v>1</v>
  </rv>
  <rv s="0">
    <fb>47.3</fb>
    <v>1</v>
  </rv>
  <rv s="0">
    <fb>42.491999999999997</fb>
    <v>1</v>
  </rv>
  <rv s="0">
    <fb>140.49</fb>
    <v>1</v>
  </rv>
  <rv s="0">
    <fb>43891</fb>
    <v>0</v>
  </rv>
  <rv s="0">
    <fb>46.15</fb>
    <v>1</v>
  </rv>
  <rv s="0">
    <fb>131.84</fb>
    <v>1</v>
  </rv>
  <rv s="0">
    <fb>3.6549999999999998</fb>
    <v>1</v>
  </rv>
  <rv s="0">
    <fb>42.895000000000003</fb>
    <v>1</v>
  </rv>
  <rv s="0">
    <fb>36.67</fb>
    <v>1</v>
  </rv>
  <rv s="0">
    <fb>142.1</fb>
    <v>1</v>
  </rv>
  <rv s="0">
    <fb>43922</fb>
    <v>0</v>
  </rv>
  <rv s="0">
    <fb>50.54</fb>
    <v>1</v>
  </rv>
  <rv s="0">
    <fb>140.06</fb>
    <v>1</v>
  </rv>
  <rv s="0">
    <fb>3.887</fb>
    <v>1</v>
  </rv>
  <rv s="0">
    <fb>47.73</fb>
    <v>1</v>
  </rv>
  <rv s="0">
    <fb>39.643999999999998</fb>
    <v>1</v>
  </rv>
  <rv s="0">
    <fb>150.88</fb>
    <v>1</v>
  </rv>
  <rv s="0">
    <fb>43952</fb>
    <v>0</v>
  </rv>
  <rv s="0">
    <fb>51.72</fb>
    <v>1</v>
  </rv>
  <rv s="0">
    <fb>144.74</fb>
    <v>1</v>
  </rv>
  <rv s="0">
    <fb>3.754</fb>
    <v>1</v>
  </rv>
  <rv s="0">
    <fb>48.64</fb>
    <v>1</v>
  </rv>
  <rv s="0">
    <fb>39.222999999999999</fb>
    <v>1</v>
  </rv>
  <rv s="0">
    <fb>151.16999999999999</fb>
    <v>1</v>
  </rv>
  <rv s="0">
    <fb>43983</fb>
    <v>0</v>
  </rv>
  <rv s="0">
    <fb>52.71</fb>
    <v>1</v>
  </rv>
  <rv s="0">
    <fb>149.91999999999999</fb>
    <v>1</v>
  </rv>
  <rv s="0">
    <fb>4.0970000000000004</fb>
    <v>1</v>
  </rv>
  <rv s="0">
    <fb>49.195</fb>
    <v>1</v>
  </rv>
  <rv s="0">
    <fb>42.06</fb>
    <v>1</v>
  </rv>
  <rv s="0">
    <fb>153.75</fb>
    <v>1</v>
  </rv>
  <rv s="0">
    <fb>44013</fb>
    <v>0</v>
  </rv>
  <rv s="0">
    <fb>52.56</fb>
    <v>1</v>
  </rv>
  <rv s="0">
    <fb>148.91999999999999</fb>
    <v>1</v>
  </rv>
  <rv s="0">
    <fb>4.4580000000000002</fb>
    <v>1</v>
  </rv>
  <rv s="0">
    <fb>49.43</fb>
    <v>1</v>
  </rv>
  <rv s="0">
    <fb>43.25</fb>
    <v>1</v>
  </rv>
  <rv s="0">
    <fb>161.97</fb>
    <v>1</v>
  </rv>
  <rv s="0">
    <fb>44044</fb>
    <v>0</v>
  </rv>
  <rv s="0">
    <fb>55.6</fb>
    <v>1</v>
  </rv>
  <rv s="0">
    <fb>152.47999999999999</fb>
    <v>1</v>
  </rv>
  <rv s="0">
    <fb>4.62</fb>
    <v>1</v>
  </rv>
  <rv s="0">
    <fb>52.73</fb>
    <v>1</v>
  </rv>
  <rv s="0">
    <fb>43.905999999999999</fb>
    <v>1</v>
  </rv>
  <rv s="0">
    <fb>159.58000000000001</fb>
    <v>1</v>
  </rv>
  <rv s="0">
    <fb>44075</fb>
    <v>0</v>
  </rv>
  <rv s="0">
    <fb>54.93</fb>
    <v>1</v>
  </rv>
  <rv s="0">
    <fb>150.76</fb>
    <v>1</v>
  </rv>
  <rv s="0">
    <fb>4.5475000000000003</fb>
    <v>1</v>
  </rv>
  <rv s="0">
    <fb>51.9</fb>
    <v>1</v>
  </rv>
  <rv s="0">
    <fb>44.473999999999997</fb>
    <v>1</v>
  </rv>
  <rv s="0">
    <fb>156.84</fb>
    <v>1</v>
  </rv>
  <rv s="0">
    <fb>44105</fb>
    <v>0</v>
  </rv>
  <rv s="0">
    <fb>53.49</fb>
    <v>1</v>
  </rv>
  <rv s="0">
    <fb>143.28</fb>
    <v>1</v>
  </rv>
  <rv s="0">
    <fb>4.7465000000000002</fb>
    <v>1</v>
  </rv>
  <rv s="0">
    <fb>50.58</fb>
    <v>1</v>
  </rv>
  <rv s="0">
    <fb>45.218000000000004</fb>
    <v>1</v>
  </rv>
  <rv s="0">
    <fb>156.56</fb>
    <v>1</v>
  </rv>
  <rv s="0">
    <fb>44136</fb>
    <v>0</v>
  </rv>
  <rv s="0">
    <fb>58.59</fb>
    <v>1</v>
  </rv>
  <rv s="0">
    <fb>163.56</fb>
    <v>1</v>
  </rv>
  <rv s="0">
    <fb>4.87</fb>
    <v>1</v>
  </rv>
  <rv s="0">
    <fb>54.54</fb>
    <v>1</v>
  </rv>
  <rv s="0">
    <fb>48.344000000000001</fb>
    <v>1</v>
  </rv>
  <rv s="0">
    <fb>144.31</fb>
    <v>1</v>
  </rv>
  <rv s="0">
    <fb>44166</fb>
    <v>0</v>
  </rv>
  <rv s="0">
    <fb>59.68</fb>
    <v>1</v>
  </rv>
  <rv s="0">
    <fb>167.92</fb>
    <v>1</v>
  </rv>
  <rv s="0">
    <fb>5.0250000000000004</fb>
    <v>1</v>
  </rv>
  <rv s="0">
    <fb>55.07</fb>
    <v>1</v>
  </rv>
  <rv s="0">
    <fb>50.345999999999997</fb>
    <v>1</v>
  </rv>
  <rv s="0">
    <fb>148.69999999999999</fb>
    <v>1</v>
  </rv>
  <rv s="0">
    <fb>44197</fb>
    <v>0</v>
  </rv>
  <rv s="0">
    <fb>60</fb>
    <v>1</v>
  </rv>
  <rv s="0">
    <fb>165.84</fb>
    <v>1</v>
  </rv>
  <rv s="0">
    <fb>5.3490000000000002</fb>
    <v>1</v>
  </rv>
  <rv s="0">
    <fb>55.77</fb>
    <v>1</v>
  </rv>
  <rv s="0">
    <fb>52.822000000000003</fb>
    <v>1</v>
  </rv>
  <rv s="0">
    <fb>148.18</fb>
    <v>1</v>
  </rv>
  <rv s="0">
    <fb>44228</fb>
    <v>0</v>
  </rv>
  <rv s="0">
    <fb>61.87</fb>
    <v>1</v>
  </rv>
  <rv s="0">
    <fb>170.06</fb>
    <v>1</v>
  </rv>
  <rv s="0">
    <fb>5.3230000000000004</fb>
    <v>1</v>
  </rv>
  <rv s="0">
    <fb>57.35</fb>
    <v>1</v>
  </rv>
  <rv s="0">
    <fb>53.392000000000003</fb>
    <v>1</v>
  </rv>
  <rv s="0">
    <fb>137.9</fb>
    <v>1</v>
  </rv>
  <rv s="0">
    <fb>44256</fb>
    <v>0</v>
  </rv>
  <rv s="0">
    <fb>65.650000000000006</fb>
    <v>1</v>
  </rv>
  <rv s="0">
    <fb>181.02</fb>
    <v>1</v>
  </rv>
  <rv s="0">
    <fb>5.15</fb>
    <v>1</v>
  </rv>
  <rv s="0">
    <fb>61.57</fb>
    <v>1</v>
  </rv>
  <rv s="0">
    <fb>54.177999999999997</fb>
    <v>1</v>
  </rv>
  <rv s="0">
    <fb>140.62</fb>
    <v>1</v>
  </rv>
  <rv s="0">
    <fb>44287</fb>
    <v>0</v>
  </rv>
  <rv s="0">
    <fb>66.989999999999995</fb>
    <v>1</v>
  </rv>
  <rv s="0">
    <fb>184.82</fb>
    <v>1</v>
  </rv>
  <rv s="0">
    <fb>5.202</fb>
    <v>1</v>
  </rv>
  <rv s="0">
    <fb>63.14</fb>
    <v>1</v>
  </rv>
  <rv s="0">
    <fb>53.69</fb>
    <v>1</v>
  </rv>
  <rv s="0">
    <fb>142.29</fb>
    <v>1</v>
  </rv>
  <rv s="0">
    <fb>44317</fb>
    <v>0</v>
  </rv>
  <rv s="0">
    <fb>66.77</fb>
    <v>1</v>
  </rv>
  <rv s="0">
    <fb>190</fb>
    <v>1</v>
  </rv>
  <rv s="0">
    <fb>5.4489999999999998</fb>
    <v>1</v>
  </rv>
  <rv s="0">
    <fb>62.44</fb>
    <v>1</v>
  </rv>
  <rv s="0">
    <fb>54.287999999999997</fb>
    <v>1</v>
  </rv>
  <rv s="0">
    <fb>150.86000000000001</fb>
    <v>1</v>
  </rv>
  <rv s="0">
    <fb>44348</fb>
    <v>0</v>
  </rv>
  <rv s="0">
    <fb>69.900000000000006</fb>
    <v>1</v>
  </rv>
  <rv s="0">
    <fb>193.16</fb>
    <v>1</v>
  </rv>
  <rv s="0">
    <fb>5.54</fb>
    <v>1</v>
  </rv>
  <rv s="0">
    <fb>65.959999999999994</fb>
    <v>1</v>
  </rv>
  <rv s="0">
    <fb>56.05</fb>
    <v>1</v>
  </rv>
  <rv s="0">
    <fb>144.06</fb>
    <v>1</v>
  </rv>
  <rv s="0">
    <fb>44378</fb>
    <v>0</v>
  </rv>
  <rv s="0">
    <fb>71.23</fb>
    <v>1</v>
  </rv>
  <rv s="0">
    <fb>196.98</fb>
    <v>1</v>
  </rv>
  <rv s="0">
    <fb>5.1790000000000003</fb>
    <v>1</v>
  </rv>
  <rv s="0">
    <fb>67.55</fb>
    <v>1</v>
  </rv>
  <rv s="0">
    <fb>52.606000000000002</fb>
    <v>1</v>
  </rv>
  <rv s="0">
    <fb>148.81</fb>
    <v>1</v>
  </rv>
  <rv s="0">
    <fb>44409</fb>
    <v>0</v>
  </rv>
  <rv s="0">
    <fb>73.400000000000006</fb>
    <v>1</v>
  </rv>
  <rv s="0">
    <fb>201.15</fb>
    <v>1</v>
  </rv>
  <rv s="0">
    <fb>5.234</fb>
    <v>1</v>
  </rv>
  <rv s="0">
    <fb>69.98</fb>
    <v>1</v>
  </rv>
  <rv s="0">
    <fb>53.658000000000001</fb>
    <v>1</v>
  </rv>
  <rv s="0">
    <fb>148.11000000000001</fb>
    <v>1</v>
  </rv>
  <rv s="0">
    <fb>44440</fb>
    <v>0</v>
  </rv>
  <rv s="0">
    <fb>71.989999999999995</fb>
    <v>1</v>
  </rv>
  <rv s="0">
    <fb>195.32</fb>
    <v>1</v>
  </rv>
  <rv s="0">
    <fb>5.423</fb>
    <v>1</v>
  </rv>
  <rv s="0">
    <fb>68.540000000000006</fb>
    <v>1</v>
  </rv>
  <rv s="0">
    <fb>52.545999999999999</fb>
    <v>1</v>
  </rv>
  <rv s="0">
    <fb>147.04</fb>
    <v>1</v>
  </rv>
  <rv s="0">
    <fb>44470</fb>
    <v>0</v>
  </rv>
  <rv s="0">
    <fb>75.73</fb>
    <v>1</v>
  </rv>
  <rv s="0">
    <fb>203.95</fb>
    <v>1</v>
  </rv>
  <rv s="0">
    <fb>5.5049999999999999</fb>
    <v>1</v>
  </rv>
  <rv s="0">
    <fb>72.680000000000007</fb>
    <v>1</v>
  </rv>
  <rv s="0">
    <fb>53.128</fb>
    <v>1</v>
  </rv>
  <rv s="0">
    <fb>44501</fb>
    <v>0</v>
  </rv>
  <rv s="0">
    <fb>76.16</fb>
    <v>1</v>
  </rv>
  <rv s="0">
    <fb>199.24</fb>
    <v>1</v>
  </rv>
  <rv s="0">
    <fb>5.6429999999999998</fb>
    <v>1</v>
  </rv>
  <rv s="0">
    <fb>74.400000000000006</fb>
    <v>1</v>
  </rv>
  <rv s="0">
    <fb>52.235999999999997</fb>
    <v>1</v>
  </rv>
  <rv s="0">
    <fb>152.37</fb>
    <v>1</v>
  </rv>
  <rv s="0">
    <fb>44531</fb>
    <v>0</v>
  </rv>
  <rv s="0">
    <fb>79.34</fb>
    <v>1</v>
  </rv>
  <rv s="0">
    <fb>209.95</fb>
    <v>1</v>
  </rv>
  <rv s="0">
    <fb>5.6989999999999998</fb>
    <v>1</v>
  </rv>
  <rv s="0">
    <fb>77.64</fb>
    <v>1</v>
  </rv>
  <rv s="0">
    <fb>52.738</fb>
    <v>1</v>
  </rv>
  <rv s="0">
    <fb>154.80000000000001</fb>
    <v>1</v>
  </rv>
  <rv s="0">
    <fb>44562</fb>
    <v>0</v>
  </rv>
  <rv s="0">
    <fb>75</fb>
    <v>1</v>
  </rv>
  <rv s="0">
    <fb>201.35</fb>
    <v>1</v>
  </rv>
  <rv s="0">
    <fb>5.2850000000000001</fb>
    <v>1</v>
  </rv>
  <rv s="0">
    <fb>73</fb>
    <v>1</v>
  </rv>
  <rv s="0">
    <fb>53.207999999999998</fb>
    <v>1</v>
  </rv>
  <rv s="0">
    <fb>155.06</fb>
    <v>1</v>
  </rv>
  <rv s="0">
    <fb>44593</fb>
    <v>0</v>
  </rv>
  <rv s="0">
    <fb>73.67</fb>
    <v>1</v>
  </rv>
  <rv s="0">
    <fb>194.82</fb>
    <v>1</v>
  </rv>
  <rv s="0">
    <fb>5.42</fb>
    <v>1</v>
  </rv>
  <rv s="0">
    <fb>71.53</fb>
    <v>1</v>
  </rv>
  <rv s="0">
    <fb>51.118000000000002</fb>
    <v>1</v>
  </rv>
  <rv s="0">
    <fb>163.47999999999999</fb>
    <v>1</v>
  </rv>
  <rv s="0">
    <fb>44621</fb>
    <v>0</v>
  </rv>
  <rv s="0">
    <fb>77.099999999999994</fb>
    <v>1</v>
  </rv>
  <rv s="0">
    <fb>197.14</fb>
    <v>1</v>
  </rv>
  <rv s="0">
    <fb>4.9409999999999998</fb>
    <v>1</v>
  </rv>
  <rv s="0">
    <fb>75.95</fb>
    <v>1</v>
  </rv>
  <rv s="0">
    <fb>50.304000000000002</fb>
    <v>1</v>
  </rv>
  <rv s="0">
    <fb>169.36</fb>
    <v>1</v>
  </rv>
  <rv s="0">
    <fb>44652</fb>
    <v>0</v>
  </rv>
  <rv s="0">
    <fb>75.02</fb>
    <v>1</v>
  </rv>
  <rv s="0">
    <fb>195.46</fb>
    <v>1</v>
  </rv>
  <rv s="0">
    <fb>4.7060000000000004</fb>
    <v>1</v>
  </rv>
  <rv s="0">
    <fb>73.73</fb>
    <v>1</v>
  </rv>
  <rv s="0">
    <fb>50.238</fb>
    <v>1</v>
  </rv>
  <rv s="0">
    <fb>174.93</fb>
    <v>1</v>
  </rv>
  <rv s="0">
    <fb>44682</fb>
    <v>0</v>
  </rv>
  <rv s="0">
    <fb>72.5</fb>
    <v>1</v>
  </rv>
  <rv s="0">
    <fb>194.06</fb>
    <v>1</v>
  </rv>
  <rv s="0">
    <fb>4.7655000000000003</fb>
    <v>1</v>
  </rv>
  <rv s="0">
    <fb>70.77</fb>
    <v>1</v>
  </rv>
  <rv s="0">
    <fb>48.94</fb>
    <v>1</v>
  </rv>
  <rv s="0">
    <fb>165.99</fb>
    <v>1</v>
  </rv>
  <rv s="0">
    <fb>44713</fb>
    <v>0</v>
  </rv>
  <rv s="0">
    <fb>67.89</fb>
    <v>1</v>
  </rv>
  <rv s="0">
    <fb>178.26</fb>
    <v>1</v>
  </rv>
  <rv s="0">
    <fb>5.391</fb>
    <v>1</v>
  </rv>
  <rv s="0">
    <fb>66.53</fb>
    <v>1</v>
  </rv>
  <rv s="0">
    <fb>47.118000000000002</fb>
    <v>1</v>
  </rv>
  <rv s="0">
    <fb>167.08</fb>
    <v>1</v>
  </rv>
  <rv s="0">
    <fb>44743</fb>
    <v>0</v>
  </rv>
  <rv s="0">
    <fb>74.83</fb>
    <v>1</v>
  </rv>
  <rv s="0">
    <fb>192.26</fb>
    <v>1</v>
  </rv>
  <rv s="0">
    <fb>5.13</fb>
    <v>1</v>
  </rv>
  <rv s="0">
    <fb>74.11</fb>
    <v>1</v>
  </rv>
  <rv s="0">
    <fb>48.207999999999998</fb>
    <v>1</v>
  </rv>
  <rv s="0">
    <fb>167.29</fb>
    <v>1</v>
  </rv>
  <rv s="0">
    <fb>44774</fb>
    <v>0</v>
  </rv>
  <rv s="0">
    <fb>73.37</fb>
    <v>1</v>
  </rv>
  <rv s="0">
    <fb>182.7</fb>
    <v>1</v>
  </rv>
  <rv s="0">
    <fb>4.9904999999999999</fb>
    <v>1</v>
  </rv>
  <rv s="0">
    <fb>73.099999999999994</fb>
    <v>1</v>
  </rv>
  <rv s="0">
    <fb>48.768999999999998</fb>
    <v>1</v>
  </rv>
  <rv s="0">
    <fb>165.21</fb>
    <v>1</v>
  </rv>
  <rv s="0">
    <fb>44805</fb>
    <v>0</v>
  </rv>
  <rv s="0">
    <fb>69.31</fb>
    <v>1</v>
  </rv>
  <rv s="0">
    <fb>170.66</fb>
    <v>1</v>
  </rv>
  <rv s="0">
    <fb>4.6725000000000003</fb>
    <v>1</v>
  </rv>
  <rv s="0">
    <fb>69.239999999999995</fb>
    <v>1</v>
  </rv>
  <rv s="0">
    <fb>44.514000000000003</fb>
    <v>1</v>
  </rv>
  <rv s="0">
    <fb>165.04</fb>
    <v>1</v>
  </rv>
  <rv s="0">
    <fb>44835</fb>
    <v>0</v>
  </rv>
  <rv s="0">
    <fb>72.34</fb>
    <v>1</v>
  </rv>
  <rv s="0">
    <fb>181.22</fb>
    <v>1</v>
  </rv>
  <rv s="0">
    <fb>4.1769999999999996</fb>
    <v>1</v>
  </rv>
  <rv s="0">
    <fb>72.47</fb>
    <v>1</v>
  </rv>
  <rv s="0">
    <fb>42.744</fb>
    <v>1</v>
  </rv>
  <rv s="0">
    <fb>160.15</fb>
    <v>1</v>
  </rv>
  <rv s="0">
    <fb>44866</fb>
    <v>0</v>
  </rv>
  <rv s="0">
    <fb>72.55</fb>
    <v>1</v>
  </rv>
  <rv s="0">
    <fb>194.16</fb>
    <v>1</v>
  </rv>
  <rv s="0">
    <fb>4.5880000000000001</fb>
    <v>1</v>
  </rv>
  <rv s="0">
    <fb>71.069999999999993</fb>
    <v>1</v>
  </rv>
  <rv s="0">
    <fb>47.09</fb>
    <v>1</v>
  </rv>
  <rv s="0">
    <fb>164.26</fb>
    <v>1</v>
  </rv>
  <rv s="0">
    <fb>44896</fb>
    <v>0</v>
  </rv>
  <rv s="0">
    <fb>68.3</fb>
    <v>1</v>
  </rv>
  <rv s="0">
    <fb>187.14</fb>
    <v>1</v>
  </rv>
  <rv s="0">
    <fb>4.4874999999999998</fb>
    <v>1</v>
  </rv>
  <rv s="0">
    <fb>66.319999999999993</fb>
    <v>1</v>
  </rv>
  <rv s="0">
    <fb>44.825000000000003</fb>
    <v>1</v>
  </rv>
  <rv s="0">
    <fb>164.17</fb>
    <v>1</v>
  </rv>
  <rv s="0">
    <fb>44927</fb>
    <v>0</v>
  </rv>
  <rv s="0">
    <fb>71.77</fb>
    <v>1</v>
  </rv>
  <rv s="0">
    <fb>200.2</fb>
    <v>1</v>
  </rv>
  <rv s="0">
    <fb>4.8390000000000004</fb>
    <v>1</v>
  </rv>
  <rv s="0">
    <fb>69.14</fb>
    <v>1</v>
  </rv>
  <rv s="0">
    <fb>48</fb>
    <v>1</v>
  </rv>
  <rv s="0">
    <fb>171.48</fb>
    <v>1</v>
  </rv>
  <rv s="0">
    <fb>44958</fb>
    <v>0</v>
  </rv>
  <rv s="0">
    <fb>72.239999999999995</fb>
    <v>1</v>
  </rv>
  <rv s="0">
    <fb>203.65</fb>
    <v>1</v>
  </rv>
  <rv s="0">
    <fb>4.7084999999999999</fb>
    <v>1</v>
  </rv>
  <rv s="0">
    <fb>69.8</fb>
    <v>1</v>
  </rv>
  <rv s="0">
    <fb>45.728000000000002</fb>
    <v>1</v>
  </rv>
  <rv s="0">
    <fb>166.31</fb>
    <v>1</v>
  </rv>
  <rv s="0">
    <fb>44986</fb>
    <v>0</v>
  </rv>
  <rv s="0">
    <fb>72.36</fb>
    <v>1</v>
  </rv>
  <rv s="0">
    <fb>203.6</fb>
    <v>1</v>
  </rv>
  <rv s="0">
    <fb>4.5890000000000004</fb>
    <v>1</v>
  </rv>
  <rv s="0">
    <fb>69.95</fb>
    <v>1</v>
  </rv>
  <rv s="0">
    <fb>46.076999999999998</fb>
    <v>1</v>
  </rv>
  <rv s="0">
    <fb>175.91</fb>
    <v>1</v>
  </rv>
  <rv s="0">
    <fb>45017</fb>
    <v>0</v>
  </rv>
  <rv s="0">
    <fb>72.58</fb>
    <v>1</v>
  </rv>
  <rv s="0">
    <fb>208.4</fb>
    <v>1</v>
  </rv>
  <rv s="0">
    <fb>4.4295</fb>
    <v>1</v>
  </rv>
  <rv s="0">
    <fb>70.16</fb>
    <v>1</v>
  </rv>
  <rv s="0">
    <fb>44.957000000000001</fb>
    <v>1</v>
  </rv>
  <rv s="0">
    <fb>174.1</fb>
    <v>1</v>
  </rv>
  <rv s="0">
    <fb>45047</fb>
    <v>0</v>
  </rv>
  <rv s="0">
    <fb>74.36</fb>
    <v>1</v>
  </rv>
  <rv s="0">
    <fb>203.3</fb>
    <v>1</v>
  </rv>
  <rv s="0">
    <fb>4.1920000000000002</fb>
    <v>1</v>
  </rv>
  <rv s="0">
    <fb>73.03</fb>
    <v>1</v>
  </rv>
  <rv s="0">
    <fb>44.975000000000001</fb>
    <v>1</v>
  </rv>
  <rv s="0">
    <fb>178.74</fb>
    <v>1</v>
  </rv>
  <rv s="0">
    <fb>45078</fb>
    <v>0</v>
  </rv>
  <rv s="0">
    <fb>77.19</fb>
    <v>1</v>
  </rv>
  <rv s="0">
    <fb>208.3</fb>
    <v>1</v>
  </rv>
  <rv s="0">
    <fb>4.0884999999999998</fb>
    <v>1</v>
  </rv>
  <rv s="0">
    <fb>75.98</fb>
    <v>1</v>
  </rv>
  <rv s="0">
    <fb>46.25</fb>
    <v>1</v>
  </rv>
  <rv s="0">
    <fb>169.64</fb>
    <v>1</v>
  </rv>
  <rv s="0">
    <fb>45108</fb>
    <v>0</v>
  </rv>
  <rv s="0">
    <fb>78.989999999999995</fb>
    <v>1</v>
  </rv>
  <rv s="0">
    <fb>212.9</fb>
    <v>1</v>
  </rv>
  <rv s="0">
    <fb>4.3105000000000002</fb>
    <v>1</v>
  </rv>
  <rv s="0">
    <fb>77.72</fb>
    <v>1</v>
  </rv>
  <rv s="0">
    <fb>48.5</fb>
    <v>1</v>
  </rv>
  <rv s="0">
    <fb>172.57</fb>
    <v>1</v>
  </rv>
  <rv s="0">
    <fb>45139</fb>
    <v>0</v>
  </rv>
  <rv s="0">
    <fb>78.540000000000006</fb>
    <v>1</v>
  </rv>
  <rv s="0">
    <fb>207.15</fb>
    <v>1</v>
  </rv>
  <rv s="0">
    <fb>4.0250000000000004</fb>
    <v>1</v>
  </rv>
  <rv s="0">
    <fb>78.12</fb>
    <v>1</v>
  </rv>
  <rv s="0">
    <fb>46.206000000000003</fb>
    <v>1</v>
  </rv>
  <rv s="0">
    <fb>172.78</fb>
    <v>1</v>
  </rv>
  <rv s="0">
    <fb>45170</fb>
    <v>0</v>
  </rv>
  <rv s="0">
    <fb>77.3</fb>
    <v>1</v>
  </rv>
  <rv s="0">
    <fb>204.35</fb>
    <v>1</v>
  </rv>
  <rv s="0">
    <fb>4.0609999999999999</fb>
    <v>1</v>
  </rv>
  <rv s="0">
    <fb>76.44</fb>
    <v>1</v>
  </rv>
  <rv s="0">
    <fb>45.984999999999999</fb>
    <v>1</v>
  </rv>
  <rv s="0">
    <fb>169.06</fb>
    <v>1</v>
  </rv>
  <rv s="0">
    <fb>45200</fb>
    <v>0</v>
  </rv>
  <rv s="0">
    <fb>74.63</fb>
    <v>1</v>
  </rv>
  <rv s="0">
    <fb>196.3</fb>
    <v>1</v>
  </rv>
  <rv s="0">
    <fb>3.89</fb>
    <v>1</v>
  </rv>
  <rv s="0">
    <fb>74.13</fb>
    <v>1</v>
  </rv>
  <rv s="0">
    <fb>44.076999999999998</fb>
    <v>1</v>
  </rv>
  <rv s="0">
    <fb>182</fb>
    <v>1</v>
  </rv>
  <rv s="0">
    <fb>45231</fb>
    <v>0</v>
  </rv>
  <rv s="0">
    <fb>78.97</fb>
    <v>1</v>
  </rv>
  <rv s="0">
    <fb>209.45</fb>
    <v>1</v>
  </rv>
  <rv s="0">
    <fb>3.8285</fb>
    <v>1</v>
  </rv>
  <rv s="0">
    <fb>78.34</fb>
    <v>1</v>
  </rv>
  <rv s="0">
    <fb>46.241999999999997</fb>
    <v>1</v>
  </rv>
  <rv s="0">
    <fb>180.47</fb>
    <v>1</v>
  </rv>
  <rv s="0">
    <fb>45261</fb>
    <v>0</v>
  </rv>
  <rv s="0">
    <fb>81.84</fb>
    <v>1</v>
  </rv>
  <rv s="0">
    <fb>217.35</fb>
    <v>1</v>
  </rv>
  <rv s="0">
    <fb>3.7189999999999999</fb>
    <v>1</v>
  </rv>
  <rv s="0">
    <fb>80.98</fb>
    <v>1</v>
  </rv>
  <rv s="0">
    <fb>47.466000000000001</fb>
    <v>1</v>
  </rv>
  <rv s="0">
    <fb>180.42</fb>
    <v>1</v>
  </rv>
  <rv s="0">
    <fb>45292</fb>
    <v>0</v>
  </rv>
  <rv s="0">
    <fb>85.02</fb>
    <v>1</v>
  </rv>
  <rv s="0">
    <fb>220.75</fb>
    <v>1</v>
  </rv>
  <rv s="0">
    <fb>3.4874999999999998</fb>
    <v>1</v>
  </rv>
  <rv s="0">
    <fb>84.76</fb>
    <v>1</v>
  </rv>
  <rv s="0">
    <fb>46.384</fb>
    <v>1</v>
  </rv>
  <rv s="0">
    <fb>182.42</fb>
    <v>1</v>
  </rv>
  <rv s="0">
    <fb>45323</fb>
    <v>0</v>
  </rv>
  <rv s="0">
    <fb>88.17</fb>
    <v>1</v>
  </rv>
  <rv s="0">
    <fb>225.05</fb>
    <v>1</v>
  </rv>
  <rv s="0">
    <fb>3.8094999999999999</fb>
    <v>1</v>
  </rv>
  <rv s="0">
    <fb>88.52</fb>
    <v>1</v>
  </rv>
  <rv s="0">
    <fb>48.356000000000002</fb>
    <v>1</v>
  </rv>
  <rv s="0">
    <fb>182.43</fb>
    <v>1</v>
  </rv>
  <rv s="0">
    <fb>45352</fb>
    <v>0</v>
  </rv>
  <rv s="0">
    <fb>91.44</fb>
    <v>1</v>
  </rv>
  <rv s="0">
    <fb>234.45</fb>
    <v>1</v>
  </rv>
  <rv s="0">
    <fb>3.819</fb>
    <v>1</v>
  </rv>
  <rv s="0">
    <fb>91.74</fb>
    <v>1</v>
  </rv>
  <rv s="0">
    <fb>49.945999999999998</fb>
    <v>1</v>
  </rv>
  <rv s="0">
    <fb>198.26</fb>
    <v>1</v>
  </rv>
  <rv s="0">
    <fb>45383</fb>
    <v>0</v>
  </rv>
  <rv s="0">
    <fb>89.58</fb>
    <v>1</v>
  </rv>
  <rv s="0">
    <fb>231.9</fb>
    <v>1</v>
  </rv>
  <rv s="0">
    <fb>3.9565000000000001</fb>
    <v>1</v>
  </rv>
  <rv s="0">
    <fb>89.77</fb>
    <v>1</v>
  </rv>
  <rv s="0">
    <fb>50.566000000000003</fb>
    <v>1</v>
  </rv>
  <rv s="0">
    <fb>207.38</fb>
    <v>1</v>
  </rv>
  <rv s="0">
    <fb>45413</fb>
    <v>0</v>
  </rv>
  <rv s="0">
    <fb>91.52</fb>
    <v>1</v>
  </rv>
  <rv s="0">
    <fb>237.7</fb>
    <v>1</v>
  </rv>
  <rv s="0">
    <fb>3.907</fb>
    <v>1</v>
  </rv>
  <rv s="0">
    <fb>92.2</fb>
    <v>1</v>
  </rv>
  <rv s="0">
    <fb>51.308</fb>
    <v>1</v>
  </rv>
  <rv s="0">
    <fb>208.68</fb>
    <v>1</v>
  </rv>
  <rv s="1">
    <v>2</v>
    <v>XETR:XMME</v>
    <v>Monthly</v>
    <v>43831</v>
    <v>45443</v>
    <v>0</v>
    <v>1</v>
    <v>638525376000000000,638526393400524804,0</v>
    <v>0</v>
    <v>afv5vh</v>
    <v>XETR:XMME</v>
    <v>1</v>
  </rv>
  <rv s="1">
    <v>2</v>
    <v>XETR:36BZ</v>
    <v>Monthly</v>
    <v>43831</v>
    <v>45443</v>
    <v>0</v>
    <v>1</v>
    <v>638525376000000000,638526393400551853,0</v>
    <v>0</v>
    <v>afq7f2</v>
    <v>XETR:36BZ</v>
    <v>2</v>
  </rv>
  <rv s="1">
    <v>2</v>
    <v>XMIL:MEUD</v>
    <v>Monthly</v>
    <v>43831</v>
    <v>45443</v>
    <v>0</v>
    <v>1</v>
    <v>638525376000000000,638526393400467676,0</v>
    <v>0</v>
    <v>ajfwkr</v>
    <v>XMIL:MEUD</v>
    <v>3</v>
  </rv>
  <rv s="1">
    <v>2</v>
    <v>XMIL:VUAA</v>
    <v>Monthly</v>
    <v>43831</v>
    <v>45443</v>
    <v>0</v>
    <v>1</v>
    <v>638525376000000000,638526393400647090,0</v>
    <v>0</v>
    <v>btgxpr</v>
    <v>XMIL:VUAA</v>
    <v>4</v>
  </rv>
  <rv s="1">
    <v>2</v>
    <v>XMIL:SWDA</v>
    <v>Monthly</v>
    <v>43831</v>
    <v>45443</v>
    <v>0</v>
    <v>1</v>
    <v>638525376000000000,638526393400513117,0</v>
    <v>0</v>
    <v>ajgm8m</v>
    <v>XMIL:SWDA</v>
    <v>5</v>
  </rv>
  <rv s="1">
    <v>2</v>
    <v>XMIL:SGLD</v>
    <v>Monthly</v>
    <v>43831</v>
    <v>45443</v>
    <v>0</v>
    <v>1</v>
    <v>638525376000000000,638526393400517657,0</v>
    <v>0</v>
    <v>ajge8m</v>
    <v>XMIL:SGLD</v>
    <v>6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dd/mm/yyyy"/>
    </x:dxf>
    <x:dxf>
      <x:numFmt numFmtId="0" formatCode="General"/>
    </x:dxf>
  </dxfs>
  <richProperties>
    <rPr n="NumberFormat" t="s"/>
  </richProperties>
  <richStyles>
    <rSty dxfid="0"/>
    <rSty dxfid="1">
      <rpv i="0">_([$€-x-euro2] * #,##0.00_);_([$€-x-euro2] * (#,##0.00);_([$€-x-euro2] * "-"??_);_(@_)</rpv>
    </rSty>
  </richStyles>
</richStyleShee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61F5-F400-49CB-9B87-581C035909D2}">
  <dimension ref="B2:W63"/>
  <sheetViews>
    <sheetView tabSelected="1" topLeftCell="A7" workbookViewId="0">
      <selection activeCell="T32" sqref="T32"/>
    </sheetView>
  </sheetViews>
  <sheetFormatPr defaultRowHeight="15" x14ac:dyDescent="0.25"/>
  <cols>
    <col min="1" max="1" width="3.5703125" customWidth="1"/>
    <col min="2" max="2" width="13" customWidth="1"/>
    <col min="3" max="8" width="10.7109375" customWidth="1"/>
    <col min="9" max="9" width="3.42578125" customWidth="1"/>
    <col min="10" max="15" width="10.7109375" customWidth="1"/>
    <col min="16" max="16" width="3.42578125" customWidth="1"/>
    <col min="17" max="23" width="10.7109375" customWidth="1"/>
  </cols>
  <sheetData>
    <row r="2" spans="2:23" x14ac:dyDescent="0.25">
      <c r="B2" s="3" t="s">
        <v>11</v>
      </c>
      <c r="C2" s="3" t="s">
        <v>9</v>
      </c>
      <c r="D2" s="3" t="s">
        <v>23</v>
      </c>
      <c r="E2" s="3"/>
      <c r="F2" s="3"/>
      <c r="G2" s="3"/>
      <c r="H2" s="3"/>
      <c r="J2" s="3" t="s">
        <v>0</v>
      </c>
      <c r="K2" s="1">
        <v>43831</v>
      </c>
    </row>
    <row r="3" spans="2:23" x14ac:dyDescent="0.25">
      <c r="B3" t="s">
        <v>20</v>
      </c>
      <c r="C3" t="s">
        <v>14</v>
      </c>
      <c r="D3" t="s">
        <v>13</v>
      </c>
      <c r="J3" s="3" t="s">
        <v>1</v>
      </c>
      <c r="K3" s="1">
        <v>45440</v>
      </c>
    </row>
    <row r="4" spans="2:23" x14ac:dyDescent="0.25">
      <c r="B4" t="s">
        <v>21</v>
      </c>
      <c r="C4" s="5" t="s">
        <v>3</v>
      </c>
      <c r="D4" t="s">
        <v>10</v>
      </c>
    </row>
    <row r="5" spans="2:23" x14ac:dyDescent="0.25">
      <c r="B5" t="s">
        <v>19</v>
      </c>
      <c r="C5" s="5" t="s">
        <v>6</v>
      </c>
      <c r="D5" s="1" t="s">
        <v>12</v>
      </c>
    </row>
    <row r="6" spans="2:23" x14ac:dyDescent="0.25">
      <c r="B6" t="s">
        <v>16</v>
      </c>
      <c r="C6" s="5" t="s">
        <v>4</v>
      </c>
      <c r="D6" t="s">
        <v>15</v>
      </c>
    </row>
    <row r="7" spans="2:23" x14ac:dyDescent="0.25">
      <c r="B7" t="s">
        <v>18</v>
      </c>
      <c r="C7" s="5" t="s">
        <v>5</v>
      </c>
      <c r="D7" t="s">
        <v>17</v>
      </c>
      <c r="G7" t="s">
        <v>7</v>
      </c>
    </row>
    <row r="8" spans="2:23" x14ac:dyDescent="0.25">
      <c r="B8" t="s">
        <v>8</v>
      </c>
      <c r="C8" s="5" t="s">
        <v>2</v>
      </c>
      <c r="D8" t="s">
        <v>22</v>
      </c>
    </row>
    <row r="10" spans="2:23" x14ac:dyDescent="0.25">
      <c r="B10" s="3" t="s">
        <v>24</v>
      </c>
      <c r="C10" s="3" t="str" cm="1">
        <f t="array" ref="C10:H10">TRANSPOSE(B3:B8)</f>
        <v>World</v>
      </c>
      <c r="D10" s="3" t="str">
        <v>Europe</v>
      </c>
      <c r="E10" s="3" t="str">
        <v>China</v>
      </c>
      <c r="F10" s="3" t="str">
        <v>S&amp;P 500</v>
      </c>
      <c r="G10" s="3" t="str">
        <v>Em. Market</v>
      </c>
      <c r="H10" s="3" t="str">
        <v>Oro</v>
      </c>
      <c r="J10" s="6" t="str">
        <f>C10</f>
        <v>World</v>
      </c>
      <c r="K10" s="6" t="str">
        <f>D10</f>
        <v>Europe</v>
      </c>
      <c r="L10" s="6" t="str">
        <f>E10</f>
        <v>China</v>
      </c>
      <c r="M10" s="6" t="str">
        <f>F10</f>
        <v>S&amp;P 500</v>
      </c>
      <c r="N10" s="6" t="str">
        <f>G10</f>
        <v>Em. Market</v>
      </c>
      <c r="O10" s="6" t="str">
        <f>H10</f>
        <v>Oro</v>
      </c>
      <c r="R10" s="3" t="str">
        <f>J10</f>
        <v>World</v>
      </c>
      <c r="S10" s="3" t="str">
        <f>K10</f>
        <v>Europe</v>
      </c>
      <c r="T10" s="3" t="str">
        <f>L10</f>
        <v>China</v>
      </c>
      <c r="U10" s="3" t="str">
        <f>M10</f>
        <v>S&amp;P 500</v>
      </c>
      <c r="V10" s="3" t="str">
        <f>N10</f>
        <v>Em. Market</v>
      </c>
      <c r="W10" s="3" t="str">
        <f>O10</f>
        <v>Oro</v>
      </c>
    </row>
    <row r="11" spans="2:23" x14ac:dyDescent="0.25">
      <c r="B11" cm="1" vm="1">
        <f t="array" aca="1" ref="B11:C63" ca="1">_xlfn.STOCKHISTORY(C3,$K$2,$K$3,2,0,0,1)</f>
        <v>43831</v>
      </c>
      <c r="C11" vm="2">
        <f ca="1"/>
        <v>56.68</v>
      </c>
      <c r="D11" cm="1" vm="3">
        <f t="array" aca="1" ref="D11:D63" ca="1">_xlfn.STOCKHISTORY(C4,$K$2,$K$3,2,0,1)</f>
        <v>168.18</v>
      </c>
      <c r="E11" cm="1" vm="4">
        <f t="array" aca="1" ref="E11:E63" ca="1">_xlfn.STOCKHISTORY(C5,$K$2,$K$3,2,0,1)</f>
        <v>3.6120000000000001</v>
      </c>
      <c r="F11" cm="1" vm="5">
        <f t="array" aca="1" ref="F11:F63" ca="1">_xlfn.STOCKHISTORY(C6,$K$2,$K$3,2,0,1)</f>
        <v>52.1</v>
      </c>
      <c r="G11" cm="1" vm="6">
        <f t="array" aca="1" ref="G11:G63" ca="1">_xlfn.STOCKHISTORY(C7,$K$2,$K$3,2,0,1)</f>
        <v>44.518999999999998</v>
      </c>
      <c r="H11" cm="1" vm="7">
        <f t="array" aca="1" ref="H11:H63" ca="1">_xlfn.STOCKHISTORY(C8,$K$2,$K$3,2,0,1)</f>
        <v>139</v>
      </c>
      <c r="J11" s="6"/>
      <c r="K11" s="6"/>
      <c r="L11" s="6"/>
      <c r="M11" s="6"/>
      <c r="N11" s="6"/>
      <c r="O11" s="6"/>
      <c r="Q11" s="3" t="str" cm="1">
        <f t="array" ref="Q11:Q16">TRANSPOSE(C10:H10)</f>
        <v>World</v>
      </c>
      <c r="R11" s="4">
        <f ca="1">CORREL($J$12:$J$63,J$12:J$63)</f>
        <v>0.99999999999999989</v>
      </c>
      <c r="S11" s="4">
        <f ca="1">CORREL($J$12:$J$63,K$12:K$63)</f>
        <v>0.89014946197958977</v>
      </c>
      <c r="T11" s="4">
        <f ca="1">CORREL($J$12:$J$63,L$12:L$63)</f>
        <v>-1.5467356646537259E-2</v>
      </c>
      <c r="U11" s="4">
        <f ca="1">CORREL($J$12:$J$63,M$12:M$63)</f>
        <v>0.98419588397255831</v>
      </c>
      <c r="V11" s="4">
        <f ca="1">CORREL($J$12:$J$63,N$12:N$63)</f>
        <v>0.62039468268784292</v>
      </c>
      <c r="W11" s="4">
        <f ca="1">CORREL($J$12:$J$63,O$12:O$63)</f>
        <v>-9.7348808781595714E-2</v>
      </c>
    </row>
    <row r="12" spans="2:23" x14ac:dyDescent="0.25">
      <c r="B12" vm="8">
        <f ca="1"/>
        <v>43862</v>
      </c>
      <c r="C12" vm="9">
        <f ca="1"/>
        <v>51.62</v>
      </c>
      <c r="D12" vm="10">
        <f ca="1"/>
        <v>153.6</v>
      </c>
      <c r="E12" vm="11">
        <f ca="1"/>
        <v>3.871</v>
      </c>
      <c r="F12" vm="12">
        <f ca="1"/>
        <v>47.3</v>
      </c>
      <c r="G12" vm="13">
        <f ca="1"/>
        <v>42.491999999999997</v>
      </c>
      <c r="H12" vm="14">
        <f ca="1"/>
        <v>140.49</v>
      </c>
      <c r="J12" s="2">
        <f ca="1">C12/C11-1</f>
        <v>-8.9273112208892114E-2</v>
      </c>
      <c r="K12" s="2">
        <f ca="1">D12/D11-1</f>
        <v>-8.6692829111666092E-2</v>
      </c>
      <c r="L12" s="2">
        <f ca="1">E12/E11-1</f>
        <v>7.1705426356589053E-2</v>
      </c>
      <c r="M12" s="2">
        <f ca="1">F12/F11-1</f>
        <v>-9.2130518234165182E-2</v>
      </c>
      <c r="N12" s="2">
        <f ca="1">G12/G11-1</f>
        <v>-4.5531121543610609E-2</v>
      </c>
      <c r="O12" s="2">
        <f ca="1">H12/H11-1</f>
        <v>1.0719424460431615E-2</v>
      </c>
      <c r="Q12" s="3" t="str">
        <v>Europe</v>
      </c>
      <c r="R12" s="4">
        <f ca="1">CORREL($K$12:$K$63,J$12:J$63)</f>
        <v>0.89014946197958977</v>
      </c>
      <c r="S12" s="4">
        <f ca="1">CORREL($K$12:$K$63,K$12:K$63)</f>
        <v>1</v>
      </c>
      <c r="T12" s="4">
        <f ca="1">CORREL($K$12:$K$63,L$12:L$63)</f>
        <v>5.9905270912383783E-2</v>
      </c>
      <c r="U12" s="4">
        <f ca="1">CORREL($K$12:$K$63,M$12:M$63)</f>
        <v>0.80697482026518497</v>
      </c>
      <c r="V12" s="4">
        <f ca="1">CORREL($K$12:$K$63,N$12:N$63)</f>
        <v>0.68286909775698823</v>
      </c>
      <c r="W12" s="4">
        <f ca="1">CORREL($K$12:$K$63,O$12:O$63)</f>
        <v>-0.116991398793762</v>
      </c>
    </row>
    <row r="13" spans="2:23" x14ac:dyDescent="0.25">
      <c r="B13" vm="15">
        <f ca="1"/>
        <v>43891</v>
      </c>
      <c r="C13" vm="16">
        <f ca="1"/>
        <v>46.15</v>
      </c>
      <c r="D13" vm="17">
        <f ca="1"/>
        <v>131.84</v>
      </c>
      <c r="E13" vm="18">
        <f ca="1"/>
        <v>3.6549999999999998</v>
      </c>
      <c r="F13" vm="19">
        <f ca="1"/>
        <v>42.895000000000003</v>
      </c>
      <c r="G13" vm="20">
        <f ca="1"/>
        <v>36.67</v>
      </c>
      <c r="H13" vm="21">
        <f ca="1"/>
        <v>142.1</v>
      </c>
      <c r="J13" s="2">
        <f ca="1">C13/C12-1</f>
        <v>-0.10596667958155748</v>
      </c>
      <c r="K13" s="2">
        <f ca="1">D13/D12-1</f>
        <v>-0.14166666666666661</v>
      </c>
      <c r="L13" s="2">
        <f ca="1">E13/E12-1</f>
        <v>-5.5799535003875023E-2</v>
      </c>
      <c r="M13" s="2">
        <f ca="1">F13/F12-1</f>
        <v>-9.3128964059196462E-2</v>
      </c>
      <c r="N13" s="2">
        <f ca="1">G13/G12-1</f>
        <v>-0.13701402616963188</v>
      </c>
      <c r="O13" s="2">
        <f ca="1">H13/H12-1</f>
        <v>1.1459890383657134E-2</v>
      </c>
      <c r="Q13" s="3" t="str">
        <v>China</v>
      </c>
      <c r="R13" s="4">
        <f ca="1">CORREL($L$12:$L$63,J$12:J$63)</f>
        <v>-1.5467356646537259E-2</v>
      </c>
      <c r="S13" s="4">
        <f ca="1">CORREL($L$12:$L$63,K$12:K$63)</f>
        <v>5.9905270912383783E-2</v>
      </c>
      <c r="T13" s="4">
        <f ca="1">CORREL($L$12:$L$63,L$12:L$63)</f>
        <v>1</v>
      </c>
      <c r="U13" s="4">
        <f ca="1">CORREL($L$12:$L$63,M$12:M$63)</f>
        <v>-6.4733244897232922E-2</v>
      </c>
      <c r="V13" s="4">
        <f ca="1">CORREL($L$12:$L$63,N$12:N$63)</f>
        <v>0.51731695647336828</v>
      </c>
      <c r="W13" s="4">
        <f ca="1">CORREL($L$12:$L$63,O$12:O$63)</f>
        <v>0.13003770860987063</v>
      </c>
    </row>
    <row r="14" spans="2:23" x14ac:dyDescent="0.25">
      <c r="B14" vm="22">
        <f ca="1"/>
        <v>43922</v>
      </c>
      <c r="C14" vm="23">
        <f ca="1"/>
        <v>50.54</v>
      </c>
      <c r="D14" vm="24">
        <f ca="1"/>
        <v>140.06</v>
      </c>
      <c r="E14" vm="25">
        <f ca="1"/>
        <v>3.887</v>
      </c>
      <c r="F14" vm="26">
        <f ca="1"/>
        <v>47.73</v>
      </c>
      <c r="G14" vm="27">
        <f ca="1"/>
        <v>39.643999999999998</v>
      </c>
      <c r="H14" vm="28">
        <f ca="1"/>
        <v>150.88</v>
      </c>
      <c r="J14" s="2">
        <f ca="1">C14/C13-1</f>
        <v>9.5124593716143124E-2</v>
      </c>
      <c r="K14" s="2">
        <f ca="1">D14/D13-1</f>
        <v>6.2348300970873849E-2</v>
      </c>
      <c r="L14" s="2">
        <f ca="1">E14/E13-1</f>
        <v>6.347469220246249E-2</v>
      </c>
      <c r="M14" s="2">
        <f ca="1">F14/F13-1</f>
        <v>0.1127170998950926</v>
      </c>
      <c r="N14" s="2">
        <f ca="1">G14/G13-1</f>
        <v>8.1101718025633929E-2</v>
      </c>
      <c r="O14" s="2">
        <f ca="1">H14/H13-1</f>
        <v>6.1787473610133814E-2</v>
      </c>
      <c r="Q14" s="3" t="str">
        <v>S&amp;P 500</v>
      </c>
      <c r="R14" s="4">
        <f ca="1">CORREL($M$12:$M$63,J$12:J$63)</f>
        <v>0.98419588397255831</v>
      </c>
      <c r="S14" s="4">
        <f ca="1">CORREL($M$12:$M$63,K$12:K$63)</f>
        <v>0.80697482026518497</v>
      </c>
      <c r="T14" s="4">
        <f ca="1">CORREL($M$12:$M$63,L$12:L$63)</f>
        <v>-6.4733244897232922E-2</v>
      </c>
      <c r="U14" s="4">
        <f ca="1">CORREL($M$12:$M$63,M$12:M$63)</f>
        <v>1</v>
      </c>
      <c r="V14" s="4">
        <f ca="1">CORREL($M$12:$M$63,N$12:N$63)</f>
        <v>0.53919503648108813</v>
      </c>
      <c r="W14" s="4">
        <f ca="1">CORREL($M$12:$M$63,O$12:O$63)</f>
        <v>-6.4351678041261504E-2</v>
      </c>
    </row>
    <row r="15" spans="2:23" x14ac:dyDescent="0.25">
      <c r="B15" vm="29">
        <f ca="1"/>
        <v>43952</v>
      </c>
      <c r="C15" vm="30">
        <f ca="1"/>
        <v>51.72</v>
      </c>
      <c r="D15" vm="31">
        <f ca="1"/>
        <v>144.74</v>
      </c>
      <c r="E15" vm="32">
        <f ca="1"/>
        <v>3.754</v>
      </c>
      <c r="F15" vm="33">
        <f ca="1"/>
        <v>48.64</v>
      </c>
      <c r="G15" vm="34">
        <f ca="1"/>
        <v>39.222999999999999</v>
      </c>
      <c r="H15" vm="35">
        <f ca="1"/>
        <v>151.16999999999999</v>
      </c>
      <c r="J15" s="2">
        <f ca="1">C15/C14-1</f>
        <v>2.3347843292441661E-2</v>
      </c>
      <c r="K15" s="2">
        <f ca="1">D15/D14-1</f>
        <v>3.3414251035270626E-2</v>
      </c>
      <c r="L15" s="2">
        <f ca="1">E15/E14-1</f>
        <v>-3.4216619500900491E-2</v>
      </c>
      <c r="M15" s="2">
        <f ca="1">F15/F14-1</f>
        <v>1.9065577205112261E-2</v>
      </c>
      <c r="N15" s="2">
        <f ca="1">G15/G14-1</f>
        <v>-1.0619513671677905E-2</v>
      </c>
      <c r="O15" s="2">
        <f ca="1">H15/H14-1</f>
        <v>1.9220572640508138E-3</v>
      </c>
      <c r="Q15" s="3" t="str">
        <v>Em. Market</v>
      </c>
      <c r="R15" s="4">
        <f ca="1">CORREL($N$12:$N$63,J$12:J$63)</f>
        <v>0.62039468268784292</v>
      </c>
      <c r="S15" s="4">
        <f ca="1">CORREL($N$12:$N$63,K$12:K$63)</f>
        <v>0.68286909775698823</v>
      </c>
      <c r="T15" s="4">
        <f ca="1">CORREL($N$12:$N$63,L$12:L$63)</f>
        <v>0.51731695647336828</v>
      </c>
      <c r="U15" s="4">
        <f ca="1">CORREL($N$12:$N$63,M$12:M$63)</f>
        <v>0.53919503648108813</v>
      </c>
      <c r="V15" s="4">
        <f ca="1">CORREL($N$12:$N$63,N$12:N$63)</f>
        <v>1</v>
      </c>
      <c r="W15" s="4">
        <f ca="1">CORREL($N$12:$N$63,O$12:O$63)</f>
        <v>3.0722452503545137E-2</v>
      </c>
    </row>
    <row r="16" spans="2:23" x14ac:dyDescent="0.25">
      <c r="B16" vm="36">
        <f ca="1"/>
        <v>43983</v>
      </c>
      <c r="C16" vm="37">
        <f ca="1"/>
        <v>52.71</v>
      </c>
      <c r="D16" vm="38">
        <f ca="1"/>
        <v>149.91999999999999</v>
      </c>
      <c r="E16" vm="39">
        <f ca="1"/>
        <v>4.0970000000000004</v>
      </c>
      <c r="F16" vm="40">
        <f ca="1"/>
        <v>49.195</v>
      </c>
      <c r="G16" vm="41">
        <f ca="1"/>
        <v>42.06</v>
      </c>
      <c r="H16" vm="42">
        <f ca="1"/>
        <v>153.75</v>
      </c>
      <c r="J16" s="2">
        <f ca="1">C16/C15-1</f>
        <v>1.9141531322505845E-2</v>
      </c>
      <c r="K16" s="2">
        <f ca="1">D16/D15-1</f>
        <v>3.5788310073234575E-2</v>
      </c>
      <c r="L16" s="2">
        <f ca="1">E16/E15-1</f>
        <v>9.1369206180074602E-2</v>
      </c>
      <c r="M16" s="2">
        <f ca="1">F16/F15-1</f>
        <v>1.141036184210531E-2</v>
      </c>
      <c r="N16" s="2">
        <f ca="1">G16/G15-1</f>
        <v>7.2330010453050653E-2</v>
      </c>
      <c r="O16" s="2">
        <f ca="1">H16/H15-1</f>
        <v>1.7066878348878767E-2</v>
      </c>
      <c r="Q16" s="3" t="str">
        <v>Oro</v>
      </c>
      <c r="R16" s="4">
        <f ca="1">CORREL($O$12:$O$63,J$12:J$63)</f>
        <v>-9.7348808781595714E-2</v>
      </c>
      <c r="S16" s="4">
        <f ca="1">CORREL($O$12:$O$63,K$12:K$63)</f>
        <v>-0.116991398793762</v>
      </c>
      <c r="T16" s="4">
        <f ca="1">CORREL($O$12:$O$63,L$12:L$63)</f>
        <v>0.13003770860987063</v>
      </c>
      <c r="U16" s="4">
        <f ca="1">CORREL($O$12:$O$63,M$12:M$63)</f>
        <v>-6.4351678041261504E-2</v>
      </c>
      <c r="V16" s="4">
        <f ca="1">CORREL($O$12:$O$63,N$12:N$63)</f>
        <v>3.0722452503545137E-2</v>
      </c>
      <c r="W16" s="4">
        <f ca="1">CORREL($O$12:$O$63,O$12:O$63)</f>
        <v>1</v>
      </c>
    </row>
    <row r="17" spans="2:23" x14ac:dyDescent="0.25">
      <c r="B17" vm="43">
        <f ca="1"/>
        <v>44013</v>
      </c>
      <c r="C17" vm="44">
        <f ca="1"/>
        <v>52.56</v>
      </c>
      <c r="D17" vm="45">
        <f ca="1"/>
        <v>148.91999999999999</v>
      </c>
      <c r="E17" vm="46">
        <f ca="1"/>
        <v>4.4580000000000002</v>
      </c>
      <c r="F17" vm="47">
        <f ca="1"/>
        <v>49.43</v>
      </c>
      <c r="G17" vm="48">
        <f ca="1"/>
        <v>43.25</v>
      </c>
      <c r="H17" vm="49">
        <f ca="1"/>
        <v>161.97</v>
      </c>
      <c r="J17" s="2">
        <f ca="1">C17/C16-1</f>
        <v>-2.845759817871385E-3</v>
      </c>
      <c r="K17" s="2">
        <f ca="1">D17/D16-1</f>
        <v>-6.6702241195304435E-3</v>
      </c>
      <c r="L17" s="2">
        <f ca="1">E17/E16-1</f>
        <v>8.8113253600195174E-2</v>
      </c>
      <c r="M17" s="2">
        <f ca="1">F17/F16-1</f>
        <v>4.776908222380305E-3</v>
      </c>
      <c r="N17" s="2">
        <f ca="1">G17/G16-1</f>
        <v>2.8292914883499609E-2</v>
      </c>
      <c r="O17" s="2">
        <f ca="1">H17/H16-1</f>
        <v>5.3463414634146389E-2</v>
      </c>
    </row>
    <row r="18" spans="2:23" ht="15.75" thickBot="1" x14ac:dyDescent="0.3">
      <c r="B18" vm="50">
        <f ca="1"/>
        <v>44044</v>
      </c>
      <c r="C18" vm="51">
        <f ca="1"/>
        <v>55.6</v>
      </c>
      <c r="D18" vm="52">
        <f ca="1"/>
        <v>152.47999999999999</v>
      </c>
      <c r="E18" vm="53">
        <f ca="1"/>
        <v>4.62</v>
      </c>
      <c r="F18" vm="54">
        <f ca="1"/>
        <v>52.73</v>
      </c>
      <c r="G18" vm="55">
        <f ca="1"/>
        <v>43.905999999999999</v>
      </c>
      <c r="H18" vm="56">
        <f ca="1"/>
        <v>159.58000000000001</v>
      </c>
      <c r="J18" s="2">
        <f ca="1">C18/C17-1</f>
        <v>5.7838660578386492E-2</v>
      </c>
      <c r="K18" s="2">
        <f ca="1">D18/D17-1</f>
        <v>2.3905452591995724E-2</v>
      </c>
      <c r="L18" s="2">
        <f ca="1">E18/E17-1</f>
        <v>3.6339165545087537E-2</v>
      </c>
      <c r="M18" s="2">
        <f ca="1">F18/F17-1</f>
        <v>6.676107626947192E-2</v>
      </c>
      <c r="N18" s="2">
        <f ca="1">G18/G17-1</f>
        <v>1.5167630057803416E-2</v>
      </c>
      <c r="O18" s="2">
        <f ca="1">H18/H17-1</f>
        <v>-1.4755818978823165E-2</v>
      </c>
    </row>
    <row r="19" spans="2:23" x14ac:dyDescent="0.25">
      <c r="B19" vm="57">
        <f ca="1"/>
        <v>44075</v>
      </c>
      <c r="C19" vm="58">
        <f ca="1"/>
        <v>54.93</v>
      </c>
      <c r="D19" vm="59">
        <f ca="1"/>
        <v>150.76</v>
      </c>
      <c r="E19" vm="60">
        <f ca="1"/>
        <v>4.5475000000000003</v>
      </c>
      <c r="F19" vm="61">
        <f ca="1"/>
        <v>51.9</v>
      </c>
      <c r="G19" vm="62">
        <f ca="1"/>
        <v>44.473999999999997</v>
      </c>
      <c r="H19" vm="63">
        <f ca="1"/>
        <v>156.84</v>
      </c>
      <c r="J19" s="2">
        <f ca="1">C19/C18-1</f>
        <v>-1.205035971223023E-2</v>
      </c>
      <c r="K19" s="2">
        <f ca="1">D19/D18-1</f>
        <v>-1.128016789087094E-2</v>
      </c>
      <c r="L19" s="2">
        <f ca="1">E19/E18-1</f>
        <v>-1.5692640692640647E-2</v>
      </c>
      <c r="M19" s="2">
        <f ca="1">F19/F18-1</f>
        <v>-1.5740565143182228E-2</v>
      </c>
      <c r="N19" s="2">
        <f ca="1">G19/G18-1</f>
        <v>1.2936728465357872E-2</v>
      </c>
      <c r="O19" s="2">
        <f ca="1">H19/H18-1</f>
        <v>-1.7170071437523582E-2</v>
      </c>
      <c r="Q19" s="9"/>
      <c r="R19" s="9" t="s">
        <v>20</v>
      </c>
      <c r="S19" s="9" t="s">
        <v>21</v>
      </c>
      <c r="T19" s="9" t="s">
        <v>19</v>
      </c>
      <c r="U19" s="9" t="s">
        <v>16</v>
      </c>
      <c r="V19" s="9" t="s">
        <v>18</v>
      </c>
      <c r="W19" s="9" t="s">
        <v>8</v>
      </c>
    </row>
    <row r="20" spans="2:23" x14ac:dyDescent="0.25">
      <c r="B20" vm="64">
        <f ca="1"/>
        <v>44105</v>
      </c>
      <c r="C20" vm="65">
        <f ca="1"/>
        <v>53.49</v>
      </c>
      <c r="D20" vm="66">
        <f ca="1"/>
        <v>143.28</v>
      </c>
      <c r="E20" vm="67">
        <f ca="1"/>
        <v>4.7465000000000002</v>
      </c>
      <c r="F20" vm="68">
        <f ca="1"/>
        <v>50.58</v>
      </c>
      <c r="G20" vm="69">
        <f ca="1"/>
        <v>45.218000000000004</v>
      </c>
      <c r="H20" vm="70">
        <f ca="1"/>
        <v>156.56</v>
      </c>
      <c r="J20" s="2">
        <f ca="1">C20/C19-1</f>
        <v>-2.6215182960131034E-2</v>
      </c>
      <c r="K20" s="2">
        <f ca="1">D20/D19-1</f>
        <v>-4.9615282568320485E-2</v>
      </c>
      <c r="L20" s="2">
        <f ca="1">E20/E19-1</f>
        <v>4.3760307861462344E-2</v>
      </c>
      <c r="M20" s="2">
        <f ca="1">F20/F19-1</f>
        <v>-2.5433526011560681E-2</v>
      </c>
      <c r="N20" s="2">
        <f ca="1">G20/G19-1</f>
        <v>1.6728875297927104E-2</v>
      </c>
      <c r="O20" s="2">
        <f ca="1">H20/H19-1</f>
        <v>-1.7852588625351107E-3</v>
      </c>
      <c r="Q20" s="7" t="s">
        <v>20</v>
      </c>
      <c r="R20" s="13">
        <v>1</v>
      </c>
      <c r="S20" s="13"/>
      <c r="T20" s="13"/>
      <c r="U20" s="13"/>
      <c r="V20" s="13"/>
      <c r="W20" s="13"/>
    </row>
    <row r="21" spans="2:23" x14ac:dyDescent="0.25">
      <c r="B21" vm="71">
        <f ca="1"/>
        <v>44136</v>
      </c>
      <c r="C21" vm="72">
        <f ca="1"/>
        <v>58.59</v>
      </c>
      <c r="D21" vm="73">
        <f ca="1"/>
        <v>163.56</v>
      </c>
      <c r="E21" vm="74">
        <f ca="1"/>
        <v>4.87</v>
      </c>
      <c r="F21" vm="75">
        <f ca="1"/>
        <v>54.54</v>
      </c>
      <c r="G21" vm="76">
        <f ca="1"/>
        <v>48.344000000000001</v>
      </c>
      <c r="H21" vm="77">
        <f ca="1"/>
        <v>144.31</v>
      </c>
      <c r="J21" s="2">
        <f ca="1">C21/C20-1</f>
        <v>9.5344924284913146E-2</v>
      </c>
      <c r="K21" s="2">
        <f ca="1">D21/D20-1</f>
        <v>0.14154103852596323</v>
      </c>
      <c r="L21" s="2">
        <f ca="1">E21/E20-1</f>
        <v>2.6019172021489512E-2</v>
      </c>
      <c r="M21" s="2">
        <f ca="1">F21/F20-1</f>
        <v>7.8291814946619187E-2</v>
      </c>
      <c r="N21" s="2">
        <f ca="1">G21/G20-1</f>
        <v>6.9131761687823312E-2</v>
      </c>
      <c r="O21" s="2">
        <f ca="1">H21/H20-1</f>
        <v>-7.8244762391415423E-2</v>
      </c>
      <c r="Q21" s="7" t="s">
        <v>21</v>
      </c>
      <c r="R21" s="13">
        <v>0.89014946197958977</v>
      </c>
      <c r="S21" s="13">
        <v>1</v>
      </c>
      <c r="T21" s="13"/>
      <c r="U21" s="13"/>
      <c r="V21" s="13"/>
      <c r="W21" s="13"/>
    </row>
    <row r="22" spans="2:23" x14ac:dyDescent="0.25">
      <c r="B22" vm="78">
        <f ca="1"/>
        <v>44166</v>
      </c>
      <c r="C22" vm="79">
        <f ca="1"/>
        <v>59.68</v>
      </c>
      <c r="D22" vm="80">
        <f ca="1"/>
        <v>167.92</v>
      </c>
      <c r="E22" vm="81">
        <f ca="1"/>
        <v>5.0250000000000004</v>
      </c>
      <c r="F22" vm="82">
        <f ca="1"/>
        <v>55.07</v>
      </c>
      <c r="G22" vm="83">
        <f ca="1"/>
        <v>50.345999999999997</v>
      </c>
      <c r="H22" vm="84">
        <f ca="1"/>
        <v>148.69999999999999</v>
      </c>
      <c r="J22" s="2">
        <f ca="1">C22/C21-1</f>
        <v>1.8603857313534755E-2</v>
      </c>
      <c r="K22" s="2">
        <f ca="1">D22/D21-1</f>
        <v>2.6656884323795538E-2</v>
      </c>
      <c r="L22" s="2">
        <f ca="1">E22/E21-1</f>
        <v>3.1827515400410622E-2</v>
      </c>
      <c r="M22" s="2">
        <f ca="1">F22/F21-1</f>
        <v>9.7176384305097674E-3</v>
      </c>
      <c r="N22" s="2">
        <f ca="1">G22/G21-1</f>
        <v>4.141155055436041E-2</v>
      </c>
      <c r="O22" s="2">
        <f ca="1">H22/H21-1</f>
        <v>3.0420622271498665E-2</v>
      </c>
      <c r="Q22" s="7" t="s">
        <v>19</v>
      </c>
      <c r="R22" s="13">
        <v>-1.5467356646537259E-2</v>
      </c>
      <c r="S22" s="13">
        <v>5.9905270912383783E-2</v>
      </c>
      <c r="T22" s="13">
        <v>1</v>
      </c>
      <c r="U22" s="13"/>
      <c r="V22" s="13"/>
      <c r="W22" s="13"/>
    </row>
    <row r="23" spans="2:23" x14ac:dyDescent="0.25">
      <c r="B23" vm="85">
        <f ca="1"/>
        <v>44197</v>
      </c>
      <c r="C23" vm="86">
        <f ca="1"/>
        <v>60</v>
      </c>
      <c r="D23" vm="87">
        <f ca="1"/>
        <v>165.84</v>
      </c>
      <c r="E23" vm="88">
        <f ca="1"/>
        <v>5.3490000000000002</v>
      </c>
      <c r="F23" vm="89">
        <f ca="1"/>
        <v>55.77</v>
      </c>
      <c r="G23" vm="90">
        <f ca="1"/>
        <v>52.822000000000003</v>
      </c>
      <c r="H23" vm="91">
        <f ca="1"/>
        <v>148.18</v>
      </c>
      <c r="J23" s="2">
        <f ca="1">C23/C22-1</f>
        <v>5.3619302949061698E-3</v>
      </c>
      <c r="K23" s="2">
        <f ca="1">D23/D22-1</f>
        <v>-1.2386850881372036E-2</v>
      </c>
      <c r="L23" s="2">
        <f ca="1">E23/E22-1</f>
        <v>6.4477611940298551E-2</v>
      </c>
      <c r="M23" s="2">
        <f ca="1">F23/F22-1</f>
        <v>1.2711094970038195E-2</v>
      </c>
      <c r="N23" s="2">
        <f ca="1">G23/G22-1</f>
        <v>4.9179676637667535E-2</v>
      </c>
      <c r="O23" s="2">
        <f ca="1">H23/H22-1</f>
        <v>-3.4969737726965322E-3</v>
      </c>
      <c r="Q23" s="7" t="s">
        <v>16</v>
      </c>
      <c r="R23" s="13">
        <v>0.98419588397255831</v>
      </c>
      <c r="S23" s="13">
        <v>0.80697482026518497</v>
      </c>
      <c r="T23" s="13">
        <v>-6.4733244897232922E-2</v>
      </c>
      <c r="U23" s="13">
        <v>1</v>
      </c>
      <c r="V23" s="13"/>
      <c r="W23" s="13"/>
    </row>
    <row r="24" spans="2:23" x14ac:dyDescent="0.25">
      <c r="B24" vm="92">
        <f ca="1"/>
        <v>44228</v>
      </c>
      <c r="C24" vm="93">
        <f ca="1"/>
        <v>61.87</v>
      </c>
      <c r="D24" vm="94">
        <f ca="1"/>
        <v>170.06</v>
      </c>
      <c r="E24" vm="95">
        <f ca="1"/>
        <v>5.3230000000000004</v>
      </c>
      <c r="F24" vm="96">
        <f ca="1"/>
        <v>57.35</v>
      </c>
      <c r="G24" vm="97">
        <f ca="1"/>
        <v>53.392000000000003</v>
      </c>
      <c r="H24" vm="98">
        <f ca="1"/>
        <v>137.9</v>
      </c>
      <c r="J24" s="2">
        <f ca="1">C24/C23-1</f>
        <v>3.1166666666666565E-2</v>
      </c>
      <c r="K24" s="2">
        <f ca="1">D24/D23-1</f>
        <v>2.5446213217559022E-2</v>
      </c>
      <c r="L24" s="2">
        <f ca="1">E24/E23-1</f>
        <v>-4.8607216302112288E-3</v>
      </c>
      <c r="M24" s="2">
        <f ca="1">F24/F23-1</f>
        <v>2.8330643715259063E-2</v>
      </c>
      <c r="N24" s="2">
        <f ca="1">G24/G23-1</f>
        <v>1.0790958312824284E-2</v>
      </c>
      <c r="O24" s="2">
        <f ca="1">H24/H23-1</f>
        <v>-6.9375084356863237E-2</v>
      </c>
      <c r="Q24" s="7" t="s">
        <v>18</v>
      </c>
      <c r="R24" s="13">
        <v>0.62039468268784292</v>
      </c>
      <c r="S24" s="13">
        <v>0.68286909775698823</v>
      </c>
      <c r="T24" s="13">
        <v>0.51731695647336828</v>
      </c>
      <c r="U24" s="13">
        <v>0.53919503648108813</v>
      </c>
      <c r="V24" s="13">
        <v>1</v>
      </c>
      <c r="W24" s="13"/>
    </row>
    <row r="25" spans="2:23" ht="15.75" thickBot="1" x14ac:dyDescent="0.3">
      <c r="B25" vm="99">
        <f ca="1"/>
        <v>44256</v>
      </c>
      <c r="C25" vm="100">
        <f ca="1"/>
        <v>65.650000000000006</v>
      </c>
      <c r="D25" vm="101">
        <f ca="1"/>
        <v>181.02</v>
      </c>
      <c r="E25" vm="102">
        <f ca="1"/>
        <v>5.15</v>
      </c>
      <c r="F25" vm="103">
        <f ca="1"/>
        <v>61.57</v>
      </c>
      <c r="G25" vm="104">
        <f ca="1"/>
        <v>54.177999999999997</v>
      </c>
      <c r="H25" vm="105">
        <f ca="1"/>
        <v>140.62</v>
      </c>
      <c r="J25" s="2">
        <f ca="1">C25/C24-1</f>
        <v>6.1095846128980336E-2</v>
      </c>
      <c r="K25" s="2">
        <f ca="1">D25/D24-1</f>
        <v>6.4447841938139572E-2</v>
      </c>
      <c r="L25" s="2">
        <f ca="1">E25/E24-1</f>
        <v>-3.2500469659966225E-2</v>
      </c>
      <c r="M25" s="2">
        <f ca="1">F25/F24-1</f>
        <v>7.3583260680034845E-2</v>
      </c>
      <c r="N25" s="2">
        <f ca="1">G25/G24-1</f>
        <v>1.4721306562780923E-2</v>
      </c>
      <c r="O25" s="2">
        <f ca="1">H25/H24-1</f>
        <v>1.9724437998549726E-2</v>
      </c>
      <c r="Q25" s="8" t="s">
        <v>8</v>
      </c>
      <c r="R25" s="14">
        <v>-9.7348808781595714E-2</v>
      </c>
      <c r="S25" s="14">
        <v>-0.116991398793762</v>
      </c>
      <c r="T25" s="14">
        <v>0.13003770860987063</v>
      </c>
      <c r="U25" s="14">
        <v>-6.4351678041261504E-2</v>
      </c>
      <c r="V25" s="14">
        <v>3.0722452503545137E-2</v>
      </c>
      <c r="W25" s="14">
        <v>1</v>
      </c>
    </row>
    <row r="26" spans="2:23" x14ac:dyDescent="0.25">
      <c r="B26" vm="106">
        <f ca="1"/>
        <v>44287</v>
      </c>
      <c r="C26" vm="107">
        <f ca="1"/>
        <v>66.989999999999995</v>
      </c>
      <c r="D26" vm="108">
        <f ca="1"/>
        <v>184.82</v>
      </c>
      <c r="E26" vm="109">
        <f ca="1"/>
        <v>5.202</v>
      </c>
      <c r="F26" vm="110">
        <f ca="1"/>
        <v>63.14</v>
      </c>
      <c r="G26" vm="111">
        <f ca="1"/>
        <v>53.69</v>
      </c>
      <c r="H26" vm="112">
        <f ca="1"/>
        <v>142.29</v>
      </c>
      <c r="J26" s="2">
        <f ca="1">C26/C25-1</f>
        <v>2.0411271896420224E-2</v>
      </c>
      <c r="K26" s="2">
        <f ca="1">D26/D25-1</f>
        <v>2.0992155562921111E-2</v>
      </c>
      <c r="L26" s="2">
        <f ca="1">E26/E25-1</f>
        <v>1.009708737864079E-2</v>
      </c>
      <c r="M26" s="2">
        <f ca="1">F26/F25-1</f>
        <v>2.5499431541335049E-2</v>
      </c>
      <c r="N26" s="2">
        <f ca="1">G26/G25-1</f>
        <v>-9.0073461552659939E-3</v>
      </c>
      <c r="O26" s="2">
        <f ca="1">H26/H25-1</f>
        <v>1.1875977812544347E-2</v>
      </c>
      <c r="Q26" s="10"/>
      <c r="R26" s="11"/>
      <c r="S26" s="11"/>
      <c r="T26" s="11"/>
      <c r="U26" s="11"/>
      <c r="V26" s="11"/>
      <c r="W26" s="11"/>
    </row>
    <row r="27" spans="2:23" x14ac:dyDescent="0.25">
      <c r="B27" vm="113">
        <f ca="1"/>
        <v>44317</v>
      </c>
      <c r="C27" vm="114">
        <f ca="1"/>
        <v>66.77</v>
      </c>
      <c r="D27" vm="115">
        <f ca="1"/>
        <v>190</v>
      </c>
      <c r="E27" vm="116">
        <f ca="1"/>
        <v>5.4489999999999998</v>
      </c>
      <c r="F27" vm="117">
        <f ca="1"/>
        <v>62.44</v>
      </c>
      <c r="G27" vm="118">
        <f ca="1"/>
        <v>54.287999999999997</v>
      </c>
      <c r="H27" vm="119">
        <f ca="1"/>
        <v>150.86000000000001</v>
      </c>
      <c r="J27" s="2">
        <f ca="1">C27/C26-1</f>
        <v>-3.284072249589487E-3</v>
      </c>
      <c r="K27" s="2">
        <f ca="1">D27/D26-1</f>
        <v>2.8027269775998231E-2</v>
      </c>
      <c r="L27" s="2">
        <f ca="1">E27/E26-1</f>
        <v>4.7481737793156453E-2</v>
      </c>
      <c r="M27" s="2">
        <f ca="1">F27/F26-1</f>
        <v>-1.1086474501108667E-2</v>
      </c>
      <c r="N27" s="2">
        <f ca="1">G27/G26-1</f>
        <v>1.1138014527845019E-2</v>
      </c>
      <c r="O27" s="2">
        <f ca="1">H27/H26-1</f>
        <v>6.0229109564973182E-2</v>
      </c>
      <c r="Q27" s="10"/>
      <c r="R27" s="10"/>
      <c r="S27" s="10"/>
      <c r="T27" s="10"/>
      <c r="U27" s="10"/>
      <c r="V27" s="10"/>
      <c r="W27" s="10"/>
    </row>
    <row r="28" spans="2:23" x14ac:dyDescent="0.25">
      <c r="B28" vm="120">
        <f ca="1"/>
        <v>44348</v>
      </c>
      <c r="C28" vm="121">
        <f ca="1"/>
        <v>69.900000000000006</v>
      </c>
      <c r="D28" vm="122">
        <f ca="1"/>
        <v>193.16</v>
      </c>
      <c r="E28" vm="123">
        <f ca="1"/>
        <v>5.54</v>
      </c>
      <c r="F28" vm="124">
        <f ca="1"/>
        <v>65.959999999999994</v>
      </c>
      <c r="G28" vm="125">
        <f ca="1"/>
        <v>56.05</v>
      </c>
      <c r="H28" vm="126">
        <f ca="1"/>
        <v>144.06</v>
      </c>
      <c r="J28" s="2">
        <f ca="1">C28/C27-1</f>
        <v>4.6877340122809752E-2</v>
      </c>
      <c r="K28" s="2">
        <f ca="1">D28/D27-1</f>
        <v>1.6631578947368331E-2</v>
      </c>
      <c r="L28" s="2">
        <f ca="1">E28/E27-1</f>
        <v>1.6700311983850247E-2</v>
      </c>
      <c r="M28" s="2">
        <f ca="1">F28/F27-1</f>
        <v>5.6374119154388058E-2</v>
      </c>
      <c r="N28" s="2">
        <f ca="1">G28/G27-1</f>
        <v>3.2456528146183272E-2</v>
      </c>
      <c r="O28" s="2">
        <f ca="1">H28/H27-1</f>
        <v>-4.5074903884396167E-2</v>
      </c>
      <c r="Q28" s="10"/>
      <c r="R28" s="10"/>
      <c r="S28" s="10"/>
      <c r="T28" s="10"/>
      <c r="U28" s="10"/>
      <c r="V28" s="10"/>
      <c r="W28" s="10"/>
    </row>
    <row r="29" spans="2:23" x14ac:dyDescent="0.25">
      <c r="B29" vm="127">
        <f ca="1"/>
        <v>44378</v>
      </c>
      <c r="C29" vm="128">
        <f ca="1"/>
        <v>71.23</v>
      </c>
      <c r="D29" vm="129">
        <f ca="1"/>
        <v>196.98</v>
      </c>
      <c r="E29" vm="130">
        <f ca="1"/>
        <v>5.1790000000000003</v>
      </c>
      <c r="F29" vm="131">
        <f ca="1"/>
        <v>67.55</v>
      </c>
      <c r="G29" vm="132">
        <f ca="1"/>
        <v>52.606000000000002</v>
      </c>
      <c r="H29" vm="133">
        <f ca="1"/>
        <v>148.81</v>
      </c>
      <c r="J29" s="2">
        <f ca="1">C29/C28-1</f>
        <v>1.9027181688125783E-2</v>
      </c>
      <c r="K29" s="2">
        <f ca="1">D29/D28-1</f>
        <v>1.9776351211430843E-2</v>
      </c>
      <c r="L29" s="2">
        <f ca="1">E29/E28-1</f>
        <v>-6.5162454873646136E-2</v>
      </c>
      <c r="M29" s="2">
        <f ca="1">F29/F28-1</f>
        <v>2.4105518496058354E-2</v>
      </c>
      <c r="N29" s="2">
        <f ca="1">G29/G28-1</f>
        <v>-6.1445138269402233E-2</v>
      </c>
      <c r="O29" s="2">
        <f ca="1">H29/H28-1</f>
        <v>3.2972372622518398E-2</v>
      </c>
      <c r="Q29" s="12"/>
      <c r="R29" s="12"/>
      <c r="S29" s="12"/>
      <c r="T29" s="12"/>
      <c r="U29" s="12"/>
      <c r="V29" s="12"/>
      <c r="W29" s="12"/>
    </row>
    <row r="30" spans="2:23" x14ac:dyDescent="0.25">
      <c r="B30" vm="134">
        <f ca="1"/>
        <v>44409</v>
      </c>
      <c r="C30" vm="135">
        <f ca="1"/>
        <v>73.400000000000006</v>
      </c>
      <c r="D30" vm="136">
        <f ca="1"/>
        <v>201.15</v>
      </c>
      <c r="E30" vm="137">
        <f ca="1"/>
        <v>5.234</v>
      </c>
      <c r="F30" vm="138">
        <f ca="1"/>
        <v>69.98</v>
      </c>
      <c r="G30" vm="139">
        <f ca="1"/>
        <v>53.658000000000001</v>
      </c>
      <c r="H30" vm="140">
        <f ca="1"/>
        <v>148.11000000000001</v>
      </c>
      <c r="J30" s="2">
        <f ca="1">C30/C29-1</f>
        <v>3.0464691843324454E-2</v>
      </c>
      <c r="K30" s="2">
        <f ca="1">D30/D29-1</f>
        <v>2.1169661894608671E-2</v>
      </c>
      <c r="L30" s="2">
        <f ca="1">E30/E29-1</f>
        <v>1.0619810774280758E-2</v>
      </c>
      <c r="M30" s="2">
        <f ca="1">F30/F29-1</f>
        <v>3.5973353071798719E-2</v>
      </c>
      <c r="N30" s="2">
        <f ca="1">G30/G29-1</f>
        <v>1.9997718891381133E-2</v>
      </c>
      <c r="O30" s="2">
        <f ca="1">H30/H29-1</f>
        <v>-4.7039849472481077E-3</v>
      </c>
      <c r="Q30" s="7"/>
      <c r="R30" s="7"/>
      <c r="S30" s="7"/>
      <c r="T30" s="7"/>
      <c r="U30" s="7"/>
      <c r="V30" s="7"/>
      <c r="W30" s="7"/>
    </row>
    <row r="31" spans="2:23" x14ac:dyDescent="0.25">
      <c r="B31" vm="141">
        <f ca="1"/>
        <v>44440</v>
      </c>
      <c r="C31" vm="142">
        <f ca="1"/>
        <v>71.989999999999995</v>
      </c>
      <c r="D31" vm="143">
        <f ca="1"/>
        <v>195.32</v>
      </c>
      <c r="E31" vm="144">
        <f ca="1"/>
        <v>5.423</v>
      </c>
      <c r="F31" vm="145">
        <f ca="1"/>
        <v>68.540000000000006</v>
      </c>
      <c r="G31" vm="146">
        <f ca="1"/>
        <v>52.545999999999999</v>
      </c>
      <c r="H31" vm="147">
        <f ca="1"/>
        <v>147.04</v>
      </c>
      <c r="J31" s="2">
        <f ca="1">C31/C30-1</f>
        <v>-1.9209809264305377E-2</v>
      </c>
      <c r="K31" s="2">
        <f ca="1">D31/D30-1</f>
        <v>-2.8983345761869339E-2</v>
      </c>
      <c r="L31" s="2">
        <f ca="1">E31/E30-1</f>
        <v>3.6110049675200706E-2</v>
      </c>
      <c r="M31" s="2">
        <f ca="1">F31/F30-1</f>
        <v>-2.0577307802229217E-2</v>
      </c>
      <c r="N31" s="2">
        <f ca="1">G31/G30-1</f>
        <v>-2.0723843602072467E-2</v>
      </c>
      <c r="O31" s="2">
        <f ca="1">H31/H30-1</f>
        <v>-7.2243602727704026E-3</v>
      </c>
      <c r="Q31" s="7"/>
      <c r="R31" s="7"/>
      <c r="S31" s="7"/>
      <c r="T31" s="7"/>
      <c r="U31" s="7"/>
      <c r="V31" s="7"/>
      <c r="W31" s="7"/>
    </row>
    <row r="32" spans="2:23" x14ac:dyDescent="0.25">
      <c r="B32" vm="148">
        <f ca="1"/>
        <v>44470</v>
      </c>
      <c r="C32" vm="149">
        <f ca="1"/>
        <v>75.73</v>
      </c>
      <c r="D32" vm="150">
        <f ca="1"/>
        <v>203.95</v>
      </c>
      <c r="E32" vm="151">
        <f ca="1"/>
        <v>5.5049999999999999</v>
      </c>
      <c r="F32" vm="152">
        <f ca="1"/>
        <v>72.680000000000007</v>
      </c>
      <c r="G32" vm="153">
        <f ca="1"/>
        <v>53.128</v>
      </c>
      <c r="H32" vm="133">
        <f ca="1"/>
        <v>148.81</v>
      </c>
      <c r="J32" s="2">
        <f ca="1">C32/C31-1</f>
        <v>5.1951659952771401E-2</v>
      </c>
      <c r="K32" s="2">
        <f ca="1">D32/D31-1</f>
        <v>4.418390333811173E-2</v>
      </c>
      <c r="L32" s="2">
        <f ca="1">E32/E31-1</f>
        <v>1.5120781855061827E-2</v>
      </c>
      <c r="M32" s="2">
        <f ca="1">F32/F31-1</f>
        <v>6.0402684563758413E-2</v>
      </c>
      <c r="N32" s="2">
        <f ca="1">G32/G31-1</f>
        <v>1.1076009591596048E-2</v>
      </c>
      <c r="O32" s="2">
        <f ca="1">H32/H31-1</f>
        <v>1.2037540805223124E-2</v>
      </c>
      <c r="Q32" s="7"/>
      <c r="R32" s="7"/>
      <c r="S32" s="7"/>
      <c r="T32" s="7"/>
      <c r="U32" s="7"/>
      <c r="V32" s="7"/>
      <c r="W32" s="7"/>
    </row>
    <row r="33" spans="2:23" x14ac:dyDescent="0.25">
      <c r="B33" vm="154">
        <f ca="1"/>
        <v>44501</v>
      </c>
      <c r="C33" vm="155">
        <f ca="1"/>
        <v>76.16</v>
      </c>
      <c r="D33" vm="156">
        <f ca="1"/>
        <v>199.24</v>
      </c>
      <c r="E33" vm="157">
        <f ca="1"/>
        <v>5.6429999999999998</v>
      </c>
      <c r="F33" vm="158">
        <f ca="1"/>
        <v>74.400000000000006</v>
      </c>
      <c r="G33" vm="159">
        <f ca="1"/>
        <v>52.235999999999997</v>
      </c>
      <c r="H33" vm="160">
        <f ca="1"/>
        <v>152.37</v>
      </c>
      <c r="J33" s="2">
        <f ca="1">C33/C32-1</f>
        <v>5.6780668163209924E-3</v>
      </c>
      <c r="K33" s="2">
        <f ca="1">D33/D32-1</f>
        <v>-2.3093895562637856E-2</v>
      </c>
      <c r="L33" s="2">
        <f ca="1">E33/E32-1</f>
        <v>2.50681198910081E-2</v>
      </c>
      <c r="M33" s="2">
        <f ca="1">F33/F32-1</f>
        <v>2.3665382498624155E-2</v>
      </c>
      <c r="N33" s="2">
        <f ca="1">G33/G32-1</f>
        <v>-1.6789640114440618E-2</v>
      </c>
      <c r="O33" s="2">
        <f ca="1">H33/H32-1</f>
        <v>2.392312344600489E-2</v>
      </c>
      <c r="Q33" s="7"/>
      <c r="R33" s="7"/>
      <c r="S33" s="7"/>
      <c r="T33" s="7"/>
      <c r="U33" s="7"/>
      <c r="V33" s="7"/>
      <c r="W33" s="7"/>
    </row>
    <row r="34" spans="2:23" x14ac:dyDescent="0.25">
      <c r="B34" vm="161">
        <f ca="1"/>
        <v>44531</v>
      </c>
      <c r="C34" vm="162">
        <f ca="1"/>
        <v>79.34</v>
      </c>
      <c r="D34" vm="163">
        <f ca="1"/>
        <v>209.95</v>
      </c>
      <c r="E34" vm="164">
        <f ca="1"/>
        <v>5.6989999999999998</v>
      </c>
      <c r="F34" vm="165">
        <f ca="1"/>
        <v>77.64</v>
      </c>
      <c r="G34" vm="166">
        <f ca="1"/>
        <v>52.738</v>
      </c>
      <c r="H34" vm="167">
        <f ca="1"/>
        <v>154.80000000000001</v>
      </c>
      <c r="J34" s="2">
        <f ca="1">C34/C33-1</f>
        <v>4.1754201680672454E-2</v>
      </c>
      <c r="K34" s="2">
        <f ca="1">D34/D33-1</f>
        <v>5.3754266211603952E-2</v>
      </c>
      <c r="L34" s="2">
        <f ca="1">E34/E33-1</f>
        <v>9.923799397483668E-3</v>
      </c>
      <c r="M34" s="2">
        <f ca="1">F34/F33-1</f>
        <v>4.354838709677411E-2</v>
      </c>
      <c r="N34" s="2">
        <f ca="1">G34/G33-1</f>
        <v>9.6102304923808557E-3</v>
      </c>
      <c r="O34" s="2">
        <f ca="1">H34/H33-1</f>
        <v>1.5948021264028389E-2</v>
      </c>
      <c r="Q34" s="7"/>
      <c r="R34" s="7"/>
      <c r="S34" s="7"/>
      <c r="T34" s="7"/>
      <c r="U34" s="7"/>
      <c r="V34" s="7"/>
      <c r="W34" s="7"/>
    </row>
    <row r="35" spans="2:23" x14ac:dyDescent="0.25">
      <c r="B35" vm="168">
        <f ca="1"/>
        <v>44562</v>
      </c>
      <c r="C35" vm="169">
        <f ca="1"/>
        <v>75</v>
      </c>
      <c r="D35" vm="170">
        <f ca="1"/>
        <v>201.35</v>
      </c>
      <c r="E35" vm="171">
        <f ca="1"/>
        <v>5.2850000000000001</v>
      </c>
      <c r="F35" vm="172">
        <f ca="1"/>
        <v>73</v>
      </c>
      <c r="G35" vm="173">
        <f ca="1"/>
        <v>53.207999999999998</v>
      </c>
      <c r="H35" vm="174">
        <f ca="1"/>
        <v>155.06</v>
      </c>
      <c r="J35" s="2">
        <f ca="1">C35/C34-1</f>
        <v>-5.4701285606251648E-2</v>
      </c>
      <c r="K35" s="2">
        <f ca="1">D35/D34-1</f>
        <v>-4.0962133841390802E-2</v>
      </c>
      <c r="L35" s="2">
        <f ca="1">E35/E34-1</f>
        <v>-7.2644323565537738E-2</v>
      </c>
      <c r="M35" s="2">
        <f ca="1">F35/F34-1</f>
        <v>-5.9763008758371927E-2</v>
      </c>
      <c r="N35" s="2">
        <f ca="1">G35/G34-1</f>
        <v>8.9119799764876273E-3</v>
      </c>
      <c r="O35" s="2">
        <f ca="1">H35/H34-1</f>
        <v>1.6795865633074669E-3</v>
      </c>
      <c r="Q35" s="7"/>
      <c r="R35" s="7"/>
      <c r="S35" s="7"/>
      <c r="T35" s="7"/>
      <c r="U35" s="7"/>
      <c r="V35" s="7"/>
      <c r="W35" s="7"/>
    </row>
    <row r="36" spans="2:23" x14ac:dyDescent="0.25">
      <c r="B36" vm="175">
        <f ca="1"/>
        <v>44593</v>
      </c>
      <c r="C36" vm="176">
        <f ca="1"/>
        <v>73.67</v>
      </c>
      <c r="D36" vm="177">
        <f ca="1"/>
        <v>194.82</v>
      </c>
      <c r="E36" vm="178">
        <f ca="1"/>
        <v>5.42</v>
      </c>
      <c r="F36" vm="179">
        <f ca="1"/>
        <v>71.53</v>
      </c>
      <c r="G36" vm="180">
        <f ca="1"/>
        <v>51.118000000000002</v>
      </c>
      <c r="H36" vm="181">
        <f ca="1"/>
        <v>163.47999999999999</v>
      </c>
      <c r="J36" s="2">
        <f ca="1">C36/C35-1</f>
        <v>-1.7733333333333268E-2</v>
      </c>
      <c r="K36" s="2">
        <f ca="1">D36/D35-1</f>
        <v>-3.243109014154455E-2</v>
      </c>
      <c r="L36" s="2">
        <f ca="1">E36/E35-1</f>
        <v>2.554399243140959E-2</v>
      </c>
      <c r="M36" s="2">
        <f ca="1">F36/F35-1</f>
        <v>-2.0136986301369841E-2</v>
      </c>
      <c r="N36" s="2">
        <f ca="1">G36/G35-1</f>
        <v>-3.9279807547737078E-2</v>
      </c>
      <c r="O36" s="2">
        <f ca="1">H36/H35-1</f>
        <v>5.4301560686185857E-2</v>
      </c>
      <c r="Q36" s="10"/>
      <c r="R36" s="10"/>
      <c r="S36" s="10"/>
      <c r="T36" s="10"/>
      <c r="U36" s="10"/>
      <c r="V36" s="10"/>
      <c r="W36" s="10"/>
    </row>
    <row r="37" spans="2:23" x14ac:dyDescent="0.25">
      <c r="B37" vm="182">
        <f ca="1"/>
        <v>44621</v>
      </c>
      <c r="C37" vm="183">
        <f ca="1"/>
        <v>77.099999999999994</v>
      </c>
      <c r="D37" vm="184">
        <f ca="1"/>
        <v>197.14</v>
      </c>
      <c r="E37" vm="185">
        <f ca="1"/>
        <v>4.9409999999999998</v>
      </c>
      <c r="F37" vm="186">
        <f ca="1"/>
        <v>75.95</v>
      </c>
      <c r="G37" vm="187">
        <f ca="1"/>
        <v>50.304000000000002</v>
      </c>
      <c r="H37" vm="188">
        <f ca="1"/>
        <v>169.36</v>
      </c>
      <c r="J37" s="2">
        <f ca="1">C37/C36-1</f>
        <v>4.655897923170893E-2</v>
      </c>
      <c r="K37" s="2">
        <f ca="1">D37/D36-1</f>
        <v>1.1908428292783046E-2</v>
      </c>
      <c r="L37" s="2">
        <f ca="1">E37/E36-1</f>
        <v>-8.8376383763837607E-2</v>
      </c>
      <c r="M37" s="2">
        <f ca="1">F37/F36-1</f>
        <v>6.1792254997903084E-2</v>
      </c>
      <c r="N37" s="2">
        <f ca="1">G37/G36-1</f>
        <v>-1.5923940686255356E-2</v>
      </c>
      <c r="O37" s="2">
        <f ca="1">H37/H36-1</f>
        <v>3.5967702471250362E-2</v>
      </c>
      <c r="Q37" s="10"/>
      <c r="R37" s="10"/>
      <c r="S37" s="10"/>
      <c r="T37" s="10"/>
      <c r="U37" s="10"/>
      <c r="V37" s="10"/>
      <c r="W37" s="10"/>
    </row>
    <row r="38" spans="2:23" x14ac:dyDescent="0.25">
      <c r="B38" vm="189">
        <f ca="1"/>
        <v>44652</v>
      </c>
      <c r="C38" vm="190">
        <f ca="1"/>
        <v>75.02</v>
      </c>
      <c r="D38" vm="191">
        <f ca="1"/>
        <v>195.46</v>
      </c>
      <c r="E38" vm="192">
        <f ca="1"/>
        <v>4.7060000000000004</v>
      </c>
      <c r="F38" vm="193">
        <f ca="1"/>
        <v>73.73</v>
      </c>
      <c r="G38" vm="194">
        <f ca="1"/>
        <v>50.238</v>
      </c>
      <c r="H38" vm="195">
        <f ca="1"/>
        <v>174.93</v>
      </c>
      <c r="J38" s="2">
        <f ca="1">C38/C37-1</f>
        <v>-2.6977950713359289E-2</v>
      </c>
      <c r="K38" s="2">
        <f ca="1">D38/D37-1</f>
        <v>-8.5218626356902138E-3</v>
      </c>
      <c r="L38" s="2">
        <f ca="1">E38/E37-1</f>
        <v>-4.756122242461025E-2</v>
      </c>
      <c r="M38" s="2">
        <f ca="1">F38/F37-1</f>
        <v>-2.9229756418696518E-2</v>
      </c>
      <c r="N38" s="2">
        <f ca="1">G38/G37-1</f>
        <v>-1.3120229007633766E-3</v>
      </c>
      <c r="O38" s="2">
        <f ca="1">H38/H37-1</f>
        <v>3.288852149267818E-2</v>
      </c>
      <c r="Q38" s="10"/>
      <c r="R38" s="10"/>
      <c r="S38" s="10"/>
      <c r="T38" s="10"/>
      <c r="U38" s="10"/>
      <c r="V38" s="10"/>
      <c r="W38" s="10"/>
    </row>
    <row r="39" spans="2:23" x14ac:dyDescent="0.25">
      <c r="B39" vm="196">
        <f ca="1"/>
        <v>44682</v>
      </c>
      <c r="C39" vm="197">
        <f ca="1"/>
        <v>72.5</v>
      </c>
      <c r="D39" vm="198">
        <f ca="1"/>
        <v>194.06</v>
      </c>
      <c r="E39" vm="199">
        <f ca="1"/>
        <v>4.7655000000000003</v>
      </c>
      <c r="F39" vm="200">
        <f ca="1"/>
        <v>70.77</v>
      </c>
      <c r="G39" vm="201">
        <f ca="1"/>
        <v>48.94</v>
      </c>
      <c r="H39" vm="202">
        <f ca="1"/>
        <v>165.99</v>
      </c>
      <c r="J39" s="2">
        <f ca="1">C39/C38-1</f>
        <v>-3.3591042388696257E-2</v>
      </c>
      <c r="K39" s="2">
        <f ca="1">D39/D38-1</f>
        <v>-7.1625908114192338E-3</v>
      </c>
      <c r="L39" s="2">
        <f ca="1">E39/E38-1</f>
        <v>1.2643433914152125E-2</v>
      </c>
      <c r="M39" s="2">
        <f ca="1">F39/F38-1</f>
        <v>-4.0146480401464957E-2</v>
      </c>
      <c r="N39" s="2">
        <f ca="1">G39/G38-1</f>
        <v>-2.5837015804769381E-2</v>
      </c>
      <c r="O39" s="2">
        <f ca="1">H39/H38-1</f>
        <v>-5.1106156748413678E-2</v>
      </c>
    </row>
    <row r="40" spans="2:23" x14ac:dyDescent="0.25">
      <c r="B40" vm="203">
        <f ca="1"/>
        <v>44713</v>
      </c>
      <c r="C40" vm="204">
        <f ca="1"/>
        <v>67.89</v>
      </c>
      <c r="D40" vm="205">
        <f ca="1"/>
        <v>178.26</v>
      </c>
      <c r="E40" vm="206">
        <f ca="1"/>
        <v>5.391</v>
      </c>
      <c r="F40" vm="207">
        <f ca="1"/>
        <v>66.53</v>
      </c>
      <c r="G40" vm="208">
        <f ca="1"/>
        <v>47.118000000000002</v>
      </c>
      <c r="H40" vm="209">
        <f ca="1"/>
        <v>167.08</v>
      </c>
      <c r="J40" s="2">
        <f ca="1">C40/C39-1</f>
        <v>-6.35862068965517E-2</v>
      </c>
      <c r="K40" s="2">
        <f ca="1">D40/D39-1</f>
        <v>-8.1418118107801751E-2</v>
      </c>
      <c r="L40" s="2">
        <f ca="1">E40/E39-1</f>
        <v>0.13125590179414526</v>
      </c>
      <c r="M40" s="2">
        <f ca="1">F40/F39-1</f>
        <v>-5.9912392256605829E-2</v>
      </c>
      <c r="N40" s="2">
        <f ca="1">G40/G39-1</f>
        <v>-3.7229260318757618E-2</v>
      </c>
      <c r="O40" s="2">
        <f ca="1">H40/H39-1</f>
        <v>6.5666606422074558E-3</v>
      </c>
    </row>
    <row r="41" spans="2:23" x14ac:dyDescent="0.25">
      <c r="B41" vm="210">
        <f ca="1"/>
        <v>44743</v>
      </c>
      <c r="C41" vm="211">
        <f ca="1"/>
        <v>74.83</v>
      </c>
      <c r="D41" vm="212">
        <f ca="1"/>
        <v>192.26</v>
      </c>
      <c r="E41" vm="213">
        <f ca="1"/>
        <v>5.13</v>
      </c>
      <c r="F41" vm="214">
        <f ca="1"/>
        <v>74.11</v>
      </c>
      <c r="G41" vm="215">
        <f ca="1"/>
        <v>48.207999999999998</v>
      </c>
      <c r="H41" vm="216">
        <f ca="1"/>
        <v>167.29</v>
      </c>
      <c r="J41" s="2">
        <f ca="1">C41/C40-1</f>
        <v>0.10222418618353224</v>
      </c>
      <c r="K41" s="2">
        <f ca="1">D41/D40-1</f>
        <v>7.8536968473017055E-2</v>
      </c>
      <c r="L41" s="2">
        <f ca="1">E41/E40-1</f>
        <v>-4.8414023372287174E-2</v>
      </c>
      <c r="M41" s="2">
        <f ca="1">F41/F40-1</f>
        <v>0.11393356380580189</v>
      </c>
      <c r="N41" s="2">
        <f ca="1">G41/G40-1</f>
        <v>2.3133409737255306E-2</v>
      </c>
      <c r="O41" s="2">
        <f ca="1">H41/H40-1</f>
        <v>1.2568829303325479E-3</v>
      </c>
    </row>
    <row r="42" spans="2:23" x14ac:dyDescent="0.25">
      <c r="B42" vm="217">
        <f ca="1"/>
        <v>44774</v>
      </c>
      <c r="C42" vm="218">
        <f ca="1"/>
        <v>73.37</v>
      </c>
      <c r="D42" vm="219">
        <f ca="1"/>
        <v>182.7</v>
      </c>
      <c r="E42" vm="220">
        <f ca="1"/>
        <v>4.9904999999999999</v>
      </c>
      <c r="F42" vm="221">
        <f ca="1"/>
        <v>73.099999999999994</v>
      </c>
      <c r="G42" vm="222">
        <f ca="1"/>
        <v>48.768999999999998</v>
      </c>
      <c r="H42" vm="223">
        <f ca="1"/>
        <v>165.21</v>
      </c>
      <c r="J42" s="2">
        <f ca="1">C42/C41-1</f>
        <v>-1.9510891353735071E-2</v>
      </c>
      <c r="K42" s="2">
        <f ca="1">D42/D41-1</f>
        <v>-4.9724331634245278E-2</v>
      </c>
      <c r="L42" s="2">
        <f ca="1">E42/E41-1</f>
        <v>-2.7192982456140324E-2</v>
      </c>
      <c r="M42" s="2">
        <f ca="1">F42/F41-1</f>
        <v>-1.3628390230738141E-2</v>
      </c>
      <c r="N42" s="2">
        <f ca="1">G42/G41-1</f>
        <v>1.1637072685031447E-2</v>
      </c>
      <c r="O42" s="2">
        <f ca="1">H42/H41-1</f>
        <v>-1.2433498714806479E-2</v>
      </c>
    </row>
    <row r="43" spans="2:23" x14ac:dyDescent="0.25">
      <c r="B43" vm="224">
        <f ca="1"/>
        <v>44805</v>
      </c>
      <c r="C43" vm="225">
        <f ca="1"/>
        <v>69.31</v>
      </c>
      <c r="D43" vm="226">
        <f ca="1"/>
        <v>170.66</v>
      </c>
      <c r="E43" vm="227">
        <f ca="1"/>
        <v>4.6725000000000003</v>
      </c>
      <c r="F43" vm="228">
        <f ca="1"/>
        <v>69.239999999999995</v>
      </c>
      <c r="G43" vm="229">
        <f ca="1"/>
        <v>44.514000000000003</v>
      </c>
      <c r="H43" vm="230">
        <f ca="1"/>
        <v>165.04</v>
      </c>
      <c r="J43" s="2">
        <f ca="1">C43/C42-1</f>
        <v>-5.5335968379446654E-2</v>
      </c>
      <c r="K43" s="2">
        <f ca="1">D43/D42-1</f>
        <v>-6.5900383141762386E-2</v>
      </c>
      <c r="L43" s="2">
        <f ca="1">E43/E42-1</f>
        <v>-6.372107003306271E-2</v>
      </c>
      <c r="M43" s="2">
        <f ca="1">F43/F42-1</f>
        <v>-5.2804377564979466E-2</v>
      </c>
      <c r="N43" s="2">
        <f ca="1">G43/G42-1</f>
        <v>-8.7248046915048394E-2</v>
      </c>
      <c r="O43" s="2">
        <f ca="1">H43/H42-1</f>
        <v>-1.028993402336531E-3</v>
      </c>
    </row>
    <row r="44" spans="2:23" x14ac:dyDescent="0.25">
      <c r="B44" vm="231">
        <f ca="1"/>
        <v>44835</v>
      </c>
      <c r="C44" vm="232">
        <f ca="1"/>
        <v>72.34</v>
      </c>
      <c r="D44" vm="233">
        <f ca="1"/>
        <v>181.22</v>
      </c>
      <c r="E44" vm="234">
        <f ca="1"/>
        <v>4.1769999999999996</v>
      </c>
      <c r="F44" vm="235">
        <f ca="1"/>
        <v>72.47</v>
      </c>
      <c r="G44" vm="236">
        <f ca="1"/>
        <v>42.744</v>
      </c>
      <c r="H44" vm="237">
        <f ca="1"/>
        <v>160.15</v>
      </c>
      <c r="J44" s="2">
        <f ca="1">C44/C43-1</f>
        <v>4.3716635406146231E-2</v>
      </c>
      <c r="K44" s="2">
        <f ca="1">D44/D43-1</f>
        <v>6.1877417086604991E-2</v>
      </c>
      <c r="L44" s="2">
        <f ca="1">E44/E43-1</f>
        <v>-0.10604601391118262</v>
      </c>
      <c r="M44" s="2">
        <f ca="1">F44/F43-1</f>
        <v>4.6649335644136425E-2</v>
      </c>
      <c r="N44" s="2">
        <f ca="1">G44/G43-1</f>
        <v>-3.9762771262973562E-2</v>
      </c>
      <c r="O44" s="2">
        <f ca="1">H44/H43-1</f>
        <v>-2.9629180804653377E-2</v>
      </c>
    </row>
    <row r="45" spans="2:23" x14ac:dyDescent="0.25">
      <c r="B45" vm="238">
        <f ca="1"/>
        <v>44866</v>
      </c>
      <c r="C45" vm="239">
        <f ca="1"/>
        <v>72.55</v>
      </c>
      <c r="D45" vm="240">
        <f ca="1"/>
        <v>194.16</v>
      </c>
      <c r="E45" vm="241">
        <f ca="1"/>
        <v>4.5880000000000001</v>
      </c>
      <c r="F45" vm="242">
        <f ca="1"/>
        <v>71.069999999999993</v>
      </c>
      <c r="G45" vm="243">
        <f ca="1"/>
        <v>47.09</v>
      </c>
      <c r="H45" vm="244">
        <f ca="1"/>
        <v>164.26</v>
      </c>
      <c r="J45" s="2">
        <f ca="1">C45/C44-1</f>
        <v>2.9029582526955977E-3</v>
      </c>
      <c r="K45" s="2">
        <f ca="1">D45/D44-1</f>
        <v>7.1404922194018283E-2</v>
      </c>
      <c r="L45" s="2">
        <f ca="1">E45/E44-1</f>
        <v>9.8395977974623072E-2</v>
      </c>
      <c r="M45" s="2">
        <f ca="1">F45/F44-1</f>
        <v>-1.9318338622878461E-2</v>
      </c>
      <c r="N45" s="2">
        <f ca="1">G45/G44-1</f>
        <v>0.10167508890136645</v>
      </c>
      <c r="O45" s="2">
        <f ca="1">H45/H44-1</f>
        <v>2.5663440524508196E-2</v>
      </c>
    </row>
    <row r="46" spans="2:23" x14ac:dyDescent="0.25">
      <c r="B46" vm="245">
        <f ca="1"/>
        <v>44896</v>
      </c>
      <c r="C46" vm="246">
        <f ca="1"/>
        <v>68.3</v>
      </c>
      <c r="D46" vm="247">
        <f ca="1"/>
        <v>187.14</v>
      </c>
      <c r="E46" vm="248">
        <f ca="1"/>
        <v>4.4874999999999998</v>
      </c>
      <c r="F46" vm="249">
        <f ca="1"/>
        <v>66.319999999999993</v>
      </c>
      <c r="G46" vm="250">
        <f ca="1"/>
        <v>44.825000000000003</v>
      </c>
      <c r="H46" vm="251">
        <f ca="1"/>
        <v>164.17</v>
      </c>
      <c r="J46" s="2">
        <f ca="1">C46/C45-1</f>
        <v>-5.858028945554794E-2</v>
      </c>
      <c r="K46" s="2">
        <f ca="1">D46/D45-1</f>
        <v>-3.6155747836835617E-2</v>
      </c>
      <c r="L46" s="2">
        <f ca="1">E46/E45-1</f>
        <v>-2.1904969485614711E-2</v>
      </c>
      <c r="M46" s="2">
        <f ca="1">F46/F45-1</f>
        <v>-6.6835514281694097E-2</v>
      </c>
      <c r="N46" s="2">
        <f ca="1">G46/G45-1</f>
        <v>-4.8099384157995306E-2</v>
      </c>
      <c r="O46" s="2">
        <f ca="1">H46/H45-1</f>
        <v>-5.479118470717026E-4</v>
      </c>
    </row>
    <row r="47" spans="2:23" x14ac:dyDescent="0.25">
      <c r="B47" vm="252">
        <f ca="1"/>
        <v>44927</v>
      </c>
      <c r="C47" vm="253">
        <f ca="1"/>
        <v>71.77</v>
      </c>
      <c r="D47" vm="254">
        <f ca="1"/>
        <v>200.2</v>
      </c>
      <c r="E47" vm="255">
        <f ca="1"/>
        <v>4.8390000000000004</v>
      </c>
      <c r="F47" vm="256">
        <f ca="1"/>
        <v>69.14</v>
      </c>
      <c r="G47" vm="257">
        <f ca="1"/>
        <v>48</v>
      </c>
      <c r="H47" vm="258">
        <f ca="1"/>
        <v>171.48</v>
      </c>
      <c r="J47" s="2">
        <f ca="1">C47/C46-1</f>
        <v>5.0805270863836016E-2</v>
      </c>
      <c r="K47" s="2">
        <f ca="1">D47/D46-1</f>
        <v>6.9787324997328204E-2</v>
      </c>
      <c r="L47" s="2">
        <f ca="1">E47/E46-1</f>
        <v>7.8328690807799584E-2</v>
      </c>
      <c r="M47" s="2">
        <f ca="1">F47/F46-1</f>
        <v>4.2521109770808252E-2</v>
      </c>
      <c r="N47" s="2">
        <f ca="1">G47/G46-1</f>
        <v>7.0831009481316265E-2</v>
      </c>
      <c r="O47" s="2">
        <f ca="1">H47/H46-1</f>
        <v>4.4527014679905053E-2</v>
      </c>
    </row>
    <row r="48" spans="2:23" x14ac:dyDescent="0.25">
      <c r="B48" vm="259">
        <f ca="1"/>
        <v>44958</v>
      </c>
      <c r="C48" vm="260">
        <f ca="1"/>
        <v>72.239999999999995</v>
      </c>
      <c r="D48" vm="261">
        <f ca="1"/>
        <v>203.65</v>
      </c>
      <c r="E48" vm="262">
        <f ca="1"/>
        <v>4.7084999999999999</v>
      </c>
      <c r="F48" vm="263">
        <f ca="1"/>
        <v>69.8</v>
      </c>
      <c r="G48" vm="264">
        <f ca="1"/>
        <v>45.728000000000002</v>
      </c>
      <c r="H48" vm="265">
        <f ca="1"/>
        <v>166.31</v>
      </c>
      <c r="J48" s="2">
        <f ca="1">C48/C47-1</f>
        <v>6.5486972272537081E-3</v>
      </c>
      <c r="K48" s="2">
        <f ca="1">D48/D47-1</f>
        <v>1.7232767232767232E-2</v>
      </c>
      <c r="L48" s="2">
        <f ca="1">E48/E47-1</f>
        <v>-2.696838189708628E-2</v>
      </c>
      <c r="M48" s="2">
        <f ca="1">F48/F47-1</f>
        <v>9.5458490020248199E-3</v>
      </c>
      <c r="N48" s="2">
        <f ca="1">G48/G47-1</f>
        <v>-4.7333333333333338E-2</v>
      </c>
      <c r="O48" s="2">
        <f ca="1">H48/H47-1</f>
        <v>-3.0149288546769237E-2</v>
      </c>
    </row>
    <row r="49" spans="2:15" x14ac:dyDescent="0.25">
      <c r="B49" vm="266">
        <f ca="1"/>
        <v>44986</v>
      </c>
      <c r="C49" vm="267">
        <f ca="1"/>
        <v>72.36</v>
      </c>
      <c r="D49" vm="268">
        <f ca="1"/>
        <v>203.6</v>
      </c>
      <c r="E49" vm="269">
        <f ca="1"/>
        <v>4.5890000000000004</v>
      </c>
      <c r="F49" vm="270">
        <f ca="1"/>
        <v>69.95</v>
      </c>
      <c r="G49" vm="271">
        <f ca="1"/>
        <v>46.076999999999998</v>
      </c>
      <c r="H49" vm="272">
        <f ca="1"/>
        <v>175.91</v>
      </c>
      <c r="J49" s="2">
        <f ca="1">C49/C48-1</f>
        <v>1.6611295681063787E-3</v>
      </c>
      <c r="K49" s="2">
        <f ca="1">D49/D48-1</f>
        <v>-2.4551927326299516E-4</v>
      </c>
      <c r="L49" s="2">
        <f ca="1">E49/E48-1</f>
        <v>-2.5379632579377587E-2</v>
      </c>
      <c r="M49" s="2">
        <f ca="1">F49/F48-1</f>
        <v>2.1489971346706493E-3</v>
      </c>
      <c r="N49" s="2">
        <f ca="1">G49/G48-1</f>
        <v>7.6320853743876427E-3</v>
      </c>
      <c r="O49" s="2">
        <f ca="1">H49/H48-1</f>
        <v>5.7723528350670295E-2</v>
      </c>
    </row>
    <row r="50" spans="2:15" x14ac:dyDescent="0.25">
      <c r="B50" vm="273">
        <f ca="1"/>
        <v>45017</v>
      </c>
      <c r="C50" vm="274">
        <f ca="1"/>
        <v>72.58</v>
      </c>
      <c r="D50" vm="275">
        <f ca="1"/>
        <v>208.4</v>
      </c>
      <c r="E50" vm="276">
        <f ca="1"/>
        <v>4.4295</v>
      </c>
      <c r="F50" vm="277">
        <f ca="1"/>
        <v>70.16</v>
      </c>
      <c r="G50" vm="278">
        <f ca="1"/>
        <v>44.957000000000001</v>
      </c>
      <c r="H50" vm="279">
        <f ca="1"/>
        <v>174.1</v>
      </c>
      <c r="J50" s="2">
        <f ca="1">C50/C49-1</f>
        <v>3.040353786622374E-3</v>
      </c>
      <c r="K50" s="2">
        <f ca="1">D50/D49-1</f>
        <v>2.3575638506876384E-2</v>
      </c>
      <c r="L50" s="2">
        <f ca="1">E50/E49-1</f>
        <v>-3.4757027674874763E-2</v>
      </c>
      <c r="M50" s="2">
        <f ca="1">F50/F49-1</f>
        <v>3.0021443888490484E-3</v>
      </c>
      <c r="N50" s="2">
        <f ca="1">G50/G49-1</f>
        <v>-2.4307138051522403E-2</v>
      </c>
      <c r="O50" s="2">
        <f ca="1">H50/H49-1</f>
        <v>-1.0289352509806116E-2</v>
      </c>
    </row>
    <row r="51" spans="2:15" x14ac:dyDescent="0.25">
      <c r="B51" vm="280">
        <f ca="1"/>
        <v>45047</v>
      </c>
      <c r="C51" vm="281">
        <f ca="1"/>
        <v>74.36</v>
      </c>
      <c r="D51" vm="282">
        <f ca="1"/>
        <v>203.3</v>
      </c>
      <c r="E51" vm="283">
        <f ca="1"/>
        <v>4.1920000000000002</v>
      </c>
      <c r="F51" vm="284">
        <f ca="1"/>
        <v>73.03</v>
      </c>
      <c r="G51" vm="285">
        <f ca="1"/>
        <v>44.975000000000001</v>
      </c>
      <c r="H51" vm="286">
        <f ca="1"/>
        <v>178.74</v>
      </c>
      <c r="J51" s="2">
        <f ca="1">C51/C50-1</f>
        <v>2.4524662441443912E-2</v>
      </c>
      <c r="K51" s="2">
        <f ca="1">D51/D50-1</f>
        <v>-2.4472168905950054E-2</v>
      </c>
      <c r="L51" s="2">
        <f ca="1">E51/E50-1</f>
        <v>-5.3617789818263928E-2</v>
      </c>
      <c r="M51" s="2">
        <f ca="1">F51/F50-1</f>
        <v>4.0906499429874676E-2</v>
      </c>
      <c r="N51" s="2">
        <f ca="1">G51/G50-1</f>
        <v>4.0038258780605851E-4</v>
      </c>
      <c r="O51" s="2">
        <f ca="1">H51/H50-1</f>
        <v>2.6651349798966217E-2</v>
      </c>
    </row>
    <row r="52" spans="2:15" x14ac:dyDescent="0.25">
      <c r="B52" vm="287">
        <f ca="1"/>
        <v>45078</v>
      </c>
      <c r="C52" vm="288">
        <f ca="1"/>
        <v>77.19</v>
      </c>
      <c r="D52" vm="289">
        <f ca="1"/>
        <v>208.3</v>
      </c>
      <c r="E52" vm="290">
        <f ca="1"/>
        <v>4.0884999999999998</v>
      </c>
      <c r="F52" vm="291">
        <f ca="1"/>
        <v>75.98</v>
      </c>
      <c r="G52" vm="292">
        <f ca="1"/>
        <v>46.25</v>
      </c>
      <c r="H52" vm="293">
        <f ca="1"/>
        <v>169.64</v>
      </c>
      <c r="J52" s="2">
        <f ca="1">C52/C51-1</f>
        <v>3.8058095750403531E-2</v>
      </c>
      <c r="K52" s="2">
        <f ca="1">D52/D51-1</f>
        <v>2.4594195769798377E-2</v>
      </c>
      <c r="L52" s="2">
        <f ca="1">E52/E51-1</f>
        <v>-2.4689885496183339E-2</v>
      </c>
      <c r="M52" s="2">
        <f ca="1">F52/F51-1</f>
        <v>4.0394358482815251E-2</v>
      </c>
      <c r="N52" s="2">
        <f ca="1">G52/G51-1</f>
        <v>2.8349082823790894E-2</v>
      </c>
      <c r="O52" s="2">
        <f ca="1">H52/H51-1</f>
        <v>-5.0911939129461903E-2</v>
      </c>
    </row>
    <row r="53" spans="2:15" x14ac:dyDescent="0.25">
      <c r="B53" vm="294">
        <f ca="1"/>
        <v>45108</v>
      </c>
      <c r="C53" vm="295">
        <f ca="1"/>
        <v>78.989999999999995</v>
      </c>
      <c r="D53" vm="296">
        <f ca="1"/>
        <v>212.9</v>
      </c>
      <c r="E53" vm="297">
        <f ca="1"/>
        <v>4.3105000000000002</v>
      </c>
      <c r="F53" vm="298">
        <f ca="1"/>
        <v>77.72</v>
      </c>
      <c r="G53" vm="299">
        <f ca="1"/>
        <v>48.5</v>
      </c>
      <c r="H53" vm="300">
        <f ca="1"/>
        <v>172.57</v>
      </c>
      <c r="J53" s="2">
        <f ca="1">C53/C52-1</f>
        <v>2.3319082782743861E-2</v>
      </c>
      <c r="K53" s="2">
        <f ca="1">D53/D52-1</f>
        <v>2.2083533365338415E-2</v>
      </c>
      <c r="L53" s="2">
        <f ca="1">E53/E52-1</f>
        <v>5.4298642533936681E-2</v>
      </c>
      <c r="M53" s="2">
        <f ca="1">F53/F52-1</f>
        <v>2.2900763358778553E-2</v>
      </c>
      <c r="N53" s="2">
        <f ca="1">G53/G52-1</f>
        <v>4.8648648648648596E-2</v>
      </c>
      <c r="O53" s="2">
        <f ca="1">H53/H52-1</f>
        <v>1.727186984201845E-2</v>
      </c>
    </row>
    <row r="54" spans="2:15" x14ac:dyDescent="0.25">
      <c r="B54" vm="301">
        <f ca="1"/>
        <v>45139</v>
      </c>
      <c r="C54" vm="302">
        <f ca="1"/>
        <v>78.540000000000006</v>
      </c>
      <c r="D54" vm="303">
        <f ca="1"/>
        <v>207.15</v>
      </c>
      <c r="E54" vm="304">
        <f ca="1"/>
        <v>4.0250000000000004</v>
      </c>
      <c r="F54" vm="305">
        <f ca="1"/>
        <v>78.12</v>
      </c>
      <c r="G54" vm="306">
        <f ca="1"/>
        <v>46.206000000000003</v>
      </c>
      <c r="H54" vm="307">
        <f ca="1"/>
        <v>172.78</v>
      </c>
      <c r="J54" s="2">
        <f ca="1">C54/C53-1</f>
        <v>-5.6969236612227636E-3</v>
      </c>
      <c r="K54" s="2">
        <f ca="1">D54/D53-1</f>
        <v>-2.7007984969469212E-2</v>
      </c>
      <c r="L54" s="2">
        <f ca="1">E54/E53-1</f>
        <v>-6.6233615589838757E-2</v>
      </c>
      <c r="M54" s="2">
        <f ca="1">F54/F53-1</f>
        <v>5.1466803911477399E-3</v>
      </c>
      <c r="N54" s="2">
        <f ca="1">G54/G53-1</f>
        <v>-4.7298969072164909E-2</v>
      </c>
      <c r="O54" s="2">
        <f ca="1">H54/H53-1</f>
        <v>1.216897490873281E-3</v>
      </c>
    </row>
    <row r="55" spans="2:15" x14ac:dyDescent="0.25">
      <c r="B55" vm="308">
        <f ca="1"/>
        <v>45170</v>
      </c>
      <c r="C55" vm="309">
        <f ca="1"/>
        <v>77.3</v>
      </c>
      <c r="D55" vm="310">
        <f ca="1"/>
        <v>204.35</v>
      </c>
      <c r="E55" vm="311">
        <f ca="1"/>
        <v>4.0609999999999999</v>
      </c>
      <c r="F55" vm="312">
        <f ca="1"/>
        <v>76.44</v>
      </c>
      <c r="G55" vm="313">
        <f ca="1"/>
        <v>45.984999999999999</v>
      </c>
      <c r="H55" vm="314">
        <f ca="1"/>
        <v>169.06</v>
      </c>
      <c r="J55" s="2">
        <f ca="1">C55/C54-1</f>
        <v>-1.5788133435192364E-2</v>
      </c>
      <c r="K55" s="2">
        <f ca="1">D55/D54-1</f>
        <v>-1.3516775283610949E-2</v>
      </c>
      <c r="L55" s="2">
        <f ca="1">E55/E54-1</f>
        <v>8.9440993788818535E-3</v>
      </c>
      <c r="M55" s="2">
        <f ca="1">F55/F54-1</f>
        <v>-2.1505376344086113E-2</v>
      </c>
      <c r="N55" s="2">
        <f ca="1">G55/G54-1</f>
        <v>-4.7829286239883251E-3</v>
      </c>
      <c r="O55" s="2">
        <f ca="1">H55/H54-1</f>
        <v>-2.1530269707142002E-2</v>
      </c>
    </row>
    <row r="56" spans="2:15" x14ac:dyDescent="0.25">
      <c r="B56" vm="315">
        <f ca="1"/>
        <v>45200</v>
      </c>
      <c r="C56" vm="316">
        <f ca="1"/>
        <v>74.63</v>
      </c>
      <c r="D56" vm="317">
        <f ca="1"/>
        <v>196.3</v>
      </c>
      <c r="E56" vm="318">
        <f ca="1"/>
        <v>3.89</v>
      </c>
      <c r="F56" vm="319">
        <f ca="1"/>
        <v>74.13</v>
      </c>
      <c r="G56" vm="320">
        <f ca="1"/>
        <v>44.076999999999998</v>
      </c>
      <c r="H56" vm="321">
        <f ca="1"/>
        <v>182</v>
      </c>
      <c r="J56" s="2">
        <f ca="1">C56/C55-1</f>
        <v>-3.4540750323415303E-2</v>
      </c>
      <c r="K56" s="2">
        <f ca="1">D56/D55-1</f>
        <v>-3.939319794470264E-2</v>
      </c>
      <c r="L56" s="2">
        <f ca="1">E56/E55-1</f>
        <v>-4.2107855208076805E-2</v>
      </c>
      <c r="M56" s="2">
        <f ca="1">F56/F55-1</f>
        <v>-3.0219780219780223E-2</v>
      </c>
      <c r="N56" s="2">
        <f ca="1">G56/G55-1</f>
        <v>-4.1491790801348238E-2</v>
      </c>
      <c r="O56" s="2">
        <f ca="1">H56/H55-1</f>
        <v>7.6540873062817871E-2</v>
      </c>
    </row>
    <row r="57" spans="2:15" x14ac:dyDescent="0.25">
      <c r="B57" vm="322">
        <f ca="1"/>
        <v>45231</v>
      </c>
      <c r="C57" vm="323">
        <f ca="1"/>
        <v>78.97</v>
      </c>
      <c r="D57" vm="324">
        <f ca="1"/>
        <v>209.45</v>
      </c>
      <c r="E57" vm="325">
        <f ca="1"/>
        <v>3.8285</v>
      </c>
      <c r="F57" vm="326">
        <f ca="1"/>
        <v>78.34</v>
      </c>
      <c r="G57" vm="327">
        <f ca="1"/>
        <v>46.241999999999997</v>
      </c>
      <c r="H57" vm="328">
        <f ca="1"/>
        <v>180.47</v>
      </c>
      <c r="J57" s="2">
        <f ca="1">C57/C56-1</f>
        <v>5.8153557550582935E-2</v>
      </c>
      <c r="K57" s="2">
        <f ca="1">D57/D56-1</f>
        <v>6.6989302088639624E-2</v>
      </c>
      <c r="L57" s="2">
        <f ca="1">E57/E56-1</f>
        <v>-1.580976863753214E-2</v>
      </c>
      <c r="M57" s="2">
        <f ca="1">F57/F56-1</f>
        <v>5.6792121947929486E-2</v>
      </c>
      <c r="N57" s="2">
        <f ca="1">G57/G56-1</f>
        <v>4.9118587925675472E-2</v>
      </c>
      <c r="O57" s="2">
        <f ca="1">H57/H56-1</f>
        <v>-8.4065934065934433E-3</v>
      </c>
    </row>
    <row r="58" spans="2:15" x14ac:dyDescent="0.25">
      <c r="B58" vm="329">
        <f ca="1"/>
        <v>45261</v>
      </c>
      <c r="C58" vm="330">
        <f ca="1"/>
        <v>81.84</v>
      </c>
      <c r="D58" vm="331">
        <f ca="1"/>
        <v>217.35</v>
      </c>
      <c r="E58" vm="332">
        <f ca="1"/>
        <v>3.7189999999999999</v>
      </c>
      <c r="F58" vm="333">
        <f ca="1"/>
        <v>80.98</v>
      </c>
      <c r="G58" vm="334">
        <f ca="1"/>
        <v>47.466000000000001</v>
      </c>
      <c r="H58" vm="335">
        <f ca="1"/>
        <v>180.42</v>
      </c>
      <c r="J58" s="2">
        <f ca="1">C58/C57-1</f>
        <v>3.6342915031024603E-2</v>
      </c>
      <c r="K58" s="2">
        <f ca="1">D58/D57-1</f>
        <v>3.771783241823834E-2</v>
      </c>
      <c r="L58" s="2">
        <f ca="1">E58/E57-1</f>
        <v>-2.8601279874624574E-2</v>
      </c>
      <c r="M58" s="2">
        <f ca="1">F58/F57-1</f>
        <v>3.3699259637477663E-2</v>
      </c>
      <c r="N58" s="2">
        <f ca="1">G58/G57-1</f>
        <v>2.646944336317647E-2</v>
      </c>
      <c r="O58" s="2">
        <f ca="1">H58/H57-1</f>
        <v>-2.770543580651319E-4</v>
      </c>
    </row>
    <row r="59" spans="2:15" x14ac:dyDescent="0.25">
      <c r="B59" vm="336">
        <f ca="1"/>
        <v>45292</v>
      </c>
      <c r="C59" vm="337">
        <f ca="1"/>
        <v>85.02</v>
      </c>
      <c r="D59" vm="338">
        <f ca="1"/>
        <v>220.75</v>
      </c>
      <c r="E59" vm="339">
        <f ca="1"/>
        <v>3.4874999999999998</v>
      </c>
      <c r="F59" vm="340">
        <f ca="1"/>
        <v>84.76</v>
      </c>
      <c r="G59" vm="341">
        <f ca="1"/>
        <v>46.384</v>
      </c>
      <c r="H59" vm="342">
        <f ca="1"/>
        <v>182.42</v>
      </c>
      <c r="J59" s="2">
        <f ca="1">C59/C58-1</f>
        <v>3.8856304985337209E-2</v>
      </c>
      <c r="K59" s="2">
        <f ca="1">D59/D58-1</f>
        <v>1.5642972164711333E-2</v>
      </c>
      <c r="L59" s="2">
        <f ca="1">E59/E58-1</f>
        <v>-6.2247916106480283E-2</v>
      </c>
      <c r="M59" s="2">
        <f ca="1">F59/F58-1</f>
        <v>4.6678192146208941E-2</v>
      </c>
      <c r="N59" s="2">
        <f ca="1">G59/G58-1</f>
        <v>-2.2795263978426683E-2</v>
      </c>
      <c r="O59" s="2">
        <f ca="1">H59/H58-1</f>
        <v>1.1085245538188682E-2</v>
      </c>
    </row>
    <row r="60" spans="2:15" x14ac:dyDescent="0.25">
      <c r="B60" vm="343">
        <f ca="1"/>
        <v>45323</v>
      </c>
      <c r="C60" vm="344">
        <f ca="1"/>
        <v>88.17</v>
      </c>
      <c r="D60" vm="345">
        <f ca="1"/>
        <v>225.05</v>
      </c>
      <c r="E60" vm="346">
        <f ca="1"/>
        <v>3.8094999999999999</v>
      </c>
      <c r="F60" vm="347">
        <f ca="1"/>
        <v>88.52</v>
      </c>
      <c r="G60" vm="348">
        <f ca="1"/>
        <v>48.356000000000002</v>
      </c>
      <c r="H60" vm="349">
        <f ca="1"/>
        <v>182.43</v>
      </c>
      <c r="J60" s="2">
        <f ca="1">C60/C59-1</f>
        <v>3.7050105857445281E-2</v>
      </c>
      <c r="K60" s="2">
        <f ca="1">D60/D59-1</f>
        <v>1.9479048697621737E-2</v>
      </c>
      <c r="L60" s="2">
        <f ca="1">E60/E59-1</f>
        <v>9.232974910394276E-2</v>
      </c>
      <c r="M60" s="2">
        <f ca="1">F60/F59-1</f>
        <v>4.4360547428031971E-2</v>
      </c>
      <c r="N60" s="2">
        <f ca="1">G60/G59-1</f>
        <v>4.2514660227664702E-2</v>
      </c>
      <c r="O60" s="2">
        <f ca="1">H60/H59-1</f>
        <v>5.4818550597524052E-5</v>
      </c>
    </row>
    <row r="61" spans="2:15" x14ac:dyDescent="0.25">
      <c r="B61" vm="350">
        <f ca="1"/>
        <v>45352</v>
      </c>
      <c r="C61" vm="351">
        <f ca="1"/>
        <v>91.44</v>
      </c>
      <c r="D61" vm="352">
        <f ca="1"/>
        <v>234.45</v>
      </c>
      <c r="E61" vm="353">
        <f ca="1"/>
        <v>3.819</v>
      </c>
      <c r="F61" vm="354">
        <f ca="1"/>
        <v>91.74</v>
      </c>
      <c r="G61" vm="355">
        <f ca="1"/>
        <v>49.945999999999998</v>
      </c>
      <c r="H61" vm="356">
        <f ca="1"/>
        <v>198.26</v>
      </c>
      <c r="J61" s="2">
        <f ca="1">C61/C60-1</f>
        <v>3.708744470908476E-2</v>
      </c>
      <c r="K61" s="2">
        <f ca="1">D61/D60-1</f>
        <v>4.1768495889802137E-2</v>
      </c>
      <c r="L61" s="2">
        <f ca="1">E61/E60-1</f>
        <v>2.4937655860348684E-3</v>
      </c>
      <c r="M61" s="2">
        <f ca="1">F61/F60-1</f>
        <v>3.6375960234975135E-2</v>
      </c>
      <c r="N61" s="2">
        <f ca="1">G61/G60-1</f>
        <v>3.288113160724615E-2</v>
      </c>
      <c r="O61" s="2">
        <f ca="1">H61/H60-1</f>
        <v>8.67730088253027E-2</v>
      </c>
    </row>
    <row r="62" spans="2:15" x14ac:dyDescent="0.25">
      <c r="B62" vm="357">
        <f ca="1"/>
        <v>45383</v>
      </c>
      <c r="C62" vm="358">
        <f ca="1"/>
        <v>89.58</v>
      </c>
      <c r="D62" vm="359">
        <f ca="1"/>
        <v>231.9</v>
      </c>
      <c r="E62" vm="360">
        <f ca="1"/>
        <v>3.9565000000000001</v>
      </c>
      <c r="F62" vm="361">
        <f ca="1"/>
        <v>89.77</v>
      </c>
      <c r="G62" vm="362">
        <f ca="1"/>
        <v>50.566000000000003</v>
      </c>
      <c r="H62" vm="363">
        <f ca="1"/>
        <v>207.38</v>
      </c>
      <c r="J62" s="2">
        <f ca="1">C62/C61-1</f>
        <v>-2.0341207349081403E-2</v>
      </c>
      <c r="K62" s="2">
        <f ca="1">D62/D61-1</f>
        <v>-1.0876519513755567E-2</v>
      </c>
      <c r="L62" s="2">
        <f ca="1">E62/E61-1</f>
        <v>3.6004189578423773E-2</v>
      </c>
      <c r="M62" s="2">
        <f ca="1">F62/F61-1</f>
        <v>-2.147373010682363E-2</v>
      </c>
      <c r="N62" s="2">
        <f ca="1">G62/G61-1</f>
        <v>1.2413406478997357E-2</v>
      </c>
      <c r="O62" s="2">
        <f ca="1">H62/H61-1</f>
        <v>4.6000201755270975E-2</v>
      </c>
    </row>
    <row r="63" spans="2:15" x14ac:dyDescent="0.25">
      <c r="B63" vm="364">
        <f ca="1"/>
        <v>45413</v>
      </c>
      <c r="C63" vm="365">
        <f ca="1"/>
        <v>91.52</v>
      </c>
      <c r="D63" vm="366">
        <f ca="1"/>
        <v>237.7</v>
      </c>
      <c r="E63" vm="367">
        <f ca="1"/>
        <v>3.907</v>
      </c>
      <c r="F63" vm="368">
        <f ca="1"/>
        <v>92.2</v>
      </c>
      <c r="G63" vm="369">
        <f ca="1"/>
        <v>51.308</v>
      </c>
      <c r="H63" vm="370">
        <f ca="1"/>
        <v>208.68</v>
      </c>
      <c r="J63" s="2">
        <f ca="1">C63/C62-1</f>
        <v>2.1656619781201147E-2</v>
      </c>
      <c r="K63" s="2">
        <f ca="1">D63/D62-1</f>
        <v>2.501078050883998E-2</v>
      </c>
      <c r="L63" s="2">
        <f ca="1">E63/E62-1</f>
        <v>-1.2511057753064603E-2</v>
      </c>
      <c r="M63" s="2">
        <f ca="1">F63/F62-1</f>
        <v>2.7069176785117666E-2</v>
      </c>
      <c r="N63" s="2">
        <f ca="1">G63/G62-1</f>
        <v>1.4673891547680284E-2</v>
      </c>
      <c r="O63" s="2">
        <f ca="1">H63/H62-1</f>
        <v>6.2686855048703638E-3</v>
      </c>
    </row>
  </sheetData>
  <mergeCells count="6">
    <mergeCell ref="K10:K11"/>
    <mergeCell ref="L10:L11"/>
    <mergeCell ref="M10:M11"/>
    <mergeCell ref="N10:N11"/>
    <mergeCell ref="O10:O11"/>
    <mergeCell ref="J10:J11"/>
  </mergeCells>
  <conditionalFormatting sqref="R11:W1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6:W2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0:W2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CC6D63-6164-43D7-8ED9-C39B6601A7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2024-05-28T06:35:17Z</dcterms:created>
  <dcterms:modified xsi:type="dcterms:W3CDTF">2024-05-30T04:58:56Z</dcterms:modified>
</cp:coreProperties>
</file>